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6960" yWindow="21820" windowWidth="25600" windowHeight="14620" tabRatio="835"/>
  </bookViews>
  <sheets>
    <sheet name="PlanningSheet" sheetId="1" r:id="rId1"/>
    <sheet name="OfficeUse" sheetId="2" r:id="rId2"/>
    <sheet name="PrintOut" sheetId="4" r:id="rId3"/>
    <sheet name="INSTRUCTIONS" sheetId="5" r:id="rId4"/>
  </sheets>
  <definedNames>
    <definedName name="_xlnm._FilterDatabase" localSheetId="2" hidden="1">PrintOut!$A$5:$I$57</definedName>
    <definedName name="Courses">OfficeUse!$G$3:$BW$3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1" l="1"/>
  <c r="E4" i="2"/>
  <c r="F11" i="2"/>
  <c r="G11" i="2"/>
  <c r="A6" i="1"/>
  <c r="B18" i="1"/>
  <c r="B36" i="1"/>
  <c r="A36" i="1"/>
  <c r="B47" i="1"/>
  <c r="B65" i="1"/>
  <c r="A65" i="1"/>
  <c r="B76" i="1"/>
  <c r="A76" i="1"/>
  <c r="B94" i="1"/>
  <c r="A94" i="1"/>
  <c r="B105" i="1"/>
  <c r="A105" i="1"/>
  <c r="B123" i="1"/>
  <c r="A123" i="1"/>
  <c r="G4" i="2" a="1"/>
  <c r="G4" i="2"/>
  <c r="G12" i="2"/>
  <c r="H11" i="2"/>
  <c r="C20" i="1"/>
  <c r="H4" i="2" a="1"/>
  <c r="H4" i="2"/>
  <c r="H12" i="2"/>
  <c r="I11" i="2"/>
  <c r="B7" i="1"/>
  <c r="C9" i="1"/>
  <c r="I4" i="2" a="1"/>
  <c r="I4" i="2"/>
  <c r="I12" i="2"/>
  <c r="J11" i="2"/>
  <c r="J4" i="2" a="1"/>
  <c r="J4" i="2"/>
  <c r="J12" i="2"/>
  <c r="K11" i="2"/>
  <c r="C10" i="1"/>
  <c r="C11" i="1"/>
  <c r="C12" i="1"/>
  <c r="C13" i="1"/>
  <c r="C14" i="1"/>
  <c r="K4" i="2" a="1"/>
  <c r="K4" i="2"/>
  <c r="K12" i="2"/>
  <c r="L11" i="2"/>
  <c r="C38" i="1"/>
  <c r="L4" i="2" a="1"/>
  <c r="L4" i="2"/>
  <c r="L12" i="2"/>
  <c r="M11" i="2"/>
  <c r="C39" i="1"/>
  <c r="M4" i="2" a="1"/>
  <c r="M4" i="2"/>
  <c r="M12" i="2"/>
  <c r="N11" i="2"/>
  <c r="C49" i="1"/>
  <c r="C50" i="1"/>
  <c r="N4" i="2" a="1"/>
  <c r="N4" i="2"/>
  <c r="N12" i="2"/>
  <c r="O11" i="2"/>
  <c r="O4" i="2" a="1"/>
  <c r="O4" i="2"/>
  <c r="O12" i="2"/>
  <c r="P11" i="2"/>
  <c r="P4" i="2" a="1"/>
  <c r="P4" i="2"/>
  <c r="P12" i="2"/>
  <c r="Q11" i="2"/>
  <c r="Q4" i="2" a="1"/>
  <c r="Q4" i="2"/>
  <c r="Q12" i="2"/>
  <c r="R11" i="2"/>
  <c r="R4" i="2" a="1"/>
  <c r="R4" i="2"/>
  <c r="R12" i="2"/>
  <c r="S11" i="2"/>
  <c r="C78" i="1"/>
  <c r="C67" i="1"/>
  <c r="C68" i="1"/>
  <c r="S4" i="2" a="1"/>
  <c r="S4" i="2"/>
  <c r="S12" i="2"/>
  <c r="T11" i="2"/>
  <c r="T4" i="2" a="1"/>
  <c r="T4" i="2"/>
  <c r="T12" i="2"/>
  <c r="U11" i="2"/>
  <c r="U4" i="2" a="1"/>
  <c r="U4" i="2"/>
  <c r="U12" i="2"/>
  <c r="V11" i="2"/>
  <c r="C79" i="1"/>
  <c r="V4" i="2" a="1"/>
  <c r="V4" i="2"/>
  <c r="V12" i="2"/>
  <c r="W11" i="2"/>
  <c r="C80" i="1"/>
  <c r="W4" i="2" a="1"/>
  <c r="W4" i="2"/>
  <c r="W12" i="2"/>
  <c r="X11" i="2"/>
  <c r="X4" i="2" a="1"/>
  <c r="X4" i="2"/>
  <c r="X12" i="2"/>
  <c r="Y11" i="2"/>
  <c r="B87" i="1"/>
  <c r="C89" i="1"/>
  <c r="Y4" i="2" a="1"/>
  <c r="Y4" i="2"/>
  <c r="Y12" i="2"/>
  <c r="Z11" i="2"/>
  <c r="Z4" i="2" a="1"/>
  <c r="Z4" i="2"/>
  <c r="Z12" i="2"/>
  <c r="AA11" i="2"/>
  <c r="AA4" i="2" a="1"/>
  <c r="AA4" i="2"/>
  <c r="AA12" i="2"/>
  <c r="AB11" i="2"/>
  <c r="AB4" i="2" a="1"/>
  <c r="AB4" i="2"/>
  <c r="AB12" i="2"/>
  <c r="AC11" i="2"/>
  <c r="AC4" i="2" a="1"/>
  <c r="AC4" i="2"/>
  <c r="AC12" i="2"/>
  <c r="AD11" i="2"/>
  <c r="C96" i="1"/>
  <c r="AD4" i="2" a="1"/>
  <c r="AD4" i="2"/>
  <c r="AD12" i="2"/>
  <c r="AE11" i="2"/>
  <c r="AE4" i="2" a="1"/>
  <c r="AE4" i="2"/>
  <c r="AE12" i="2"/>
  <c r="AF11" i="2"/>
  <c r="AF4" i="2" a="1"/>
  <c r="AF4" i="2"/>
  <c r="AF12" i="2"/>
  <c r="AG11" i="2"/>
  <c r="AG4" i="2" a="1"/>
  <c r="AG4" i="2"/>
  <c r="AG12" i="2"/>
  <c r="AH11" i="2"/>
  <c r="AH4" i="2" a="1"/>
  <c r="AH4" i="2"/>
  <c r="AH12" i="2"/>
  <c r="AI11" i="2"/>
  <c r="C97" i="1"/>
  <c r="C98" i="1"/>
  <c r="AI4" i="2" a="1"/>
  <c r="AI4" i="2"/>
  <c r="AI12" i="2"/>
  <c r="AJ11" i="2"/>
  <c r="AJ4" i="2" a="1"/>
  <c r="AJ4" i="2"/>
  <c r="AJ12" i="2"/>
  <c r="AK11" i="2"/>
  <c r="AK4" i="2" a="1"/>
  <c r="AK4" i="2"/>
  <c r="AK12" i="2"/>
  <c r="AL11" i="2"/>
  <c r="AL4" i="2" a="1"/>
  <c r="AL4" i="2"/>
  <c r="AL12" i="2"/>
  <c r="AM11" i="2"/>
  <c r="AM4" i="2" a="1"/>
  <c r="AM4" i="2"/>
  <c r="AM12" i="2"/>
  <c r="AN11" i="2"/>
  <c r="AN4" i="2" a="1"/>
  <c r="AN4" i="2"/>
  <c r="AN12" i="2"/>
  <c r="AP11" i="2"/>
  <c r="C21" i="1"/>
  <c r="AP4" i="2" a="1"/>
  <c r="AP4" i="2"/>
  <c r="AP12" i="2"/>
  <c r="AQ11" i="2"/>
  <c r="AQ4" i="2" a="1"/>
  <c r="AQ4" i="2"/>
  <c r="AQ12" i="2"/>
  <c r="AR11" i="2"/>
  <c r="AR4" i="2" a="1"/>
  <c r="AR4" i="2"/>
  <c r="AR12" i="2"/>
  <c r="AS11" i="2"/>
  <c r="AS4" i="2" a="1"/>
  <c r="AS4" i="2"/>
  <c r="AS12" i="2"/>
  <c r="AT11" i="2"/>
  <c r="C40" i="1"/>
  <c r="AT4" i="2" a="1"/>
  <c r="AT4" i="2"/>
  <c r="AT12" i="2"/>
  <c r="AU11" i="2"/>
  <c r="C51" i="1"/>
  <c r="AU4" i="2" a="1"/>
  <c r="AU4" i="2"/>
  <c r="AU12" i="2"/>
  <c r="AV11" i="2"/>
  <c r="AV4" i="2" a="1"/>
  <c r="AV4" i="2"/>
  <c r="AV12" i="2"/>
  <c r="AW11" i="2"/>
  <c r="AW4" i="2" a="1"/>
  <c r="AW4" i="2"/>
  <c r="AW12" i="2"/>
  <c r="AX11" i="2"/>
  <c r="AX4" i="2" a="1"/>
  <c r="AX4" i="2"/>
  <c r="AX12" i="2"/>
  <c r="AY11" i="2"/>
  <c r="AY4" i="2" a="1"/>
  <c r="AY4" i="2"/>
  <c r="AY12" i="2"/>
  <c r="AZ11" i="2"/>
  <c r="C22" i="1"/>
  <c r="C23" i="1"/>
  <c r="AZ4" i="2" a="1"/>
  <c r="AZ4" i="2"/>
  <c r="AZ12" i="2"/>
  <c r="BA11" i="2"/>
  <c r="C24" i="1"/>
  <c r="BA4" i="2" a="1"/>
  <c r="BA4" i="2"/>
  <c r="BA12" i="2"/>
  <c r="BB11" i="2"/>
  <c r="BB4" i="2" a="1"/>
  <c r="BB4" i="2"/>
  <c r="BB12" i="2"/>
  <c r="BC11" i="2"/>
  <c r="BC4" i="2" a="1"/>
  <c r="BC4" i="2"/>
  <c r="BC12" i="2"/>
  <c r="BD11" i="2"/>
  <c r="C41" i="1"/>
  <c r="BD4" i="2" a="1"/>
  <c r="BD4" i="2"/>
  <c r="BD12" i="2"/>
  <c r="BE11" i="2"/>
  <c r="C52" i="1"/>
  <c r="BE4" i="2" a="1"/>
  <c r="BE4" i="2"/>
  <c r="BE12" i="2"/>
  <c r="BF11" i="2"/>
  <c r="BF4" i="2" a="1"/>
  <c r="BF4" i="2"/>
  <c r="BF12" i="2"/>
  <c r="BG11" i="2"/>
  <c r="BG4" i="2" a="1"/>
  <c r="BG4" i="2"/>
  <c r="BG12" i="2"/>
  <c r="BH11" i="2"/>
  <c r="BH4" i="2" a="1"/>
  <c r="BH4" i="2"/>
  <c r="BH12" i="2"/>
  <c r="BI11" i="2"/>
  <c r="BI4" i="2" a="1"/>
  <c r="BI4" i="2"/>
  <c r="BI12" i="2"/>
  <c r="BJ11" i="2"/>
  <c r="C69" i="1"/>
  <c r="BJ4" i="2" a="1"/>
  <c r="BJ4" i="2"/>
  <c r="BJ12" i="2"/>
  <c r="BK11" i="2"/>
  <c r="C107" i="1"/>
  <c r="C108" i="1"/>
  <c r="BK4" i="2" a="1"/>
  <c r="BK4" i="2"/>
  <c r="BK12" i="2"/>
  <c r="BL11" i="2"/>
  <c r="BL4" i="2" a="1"/>
  <c r="BL4" i="2"/>
  <c r="BL12" i="2"/>
  <c r="BM11" i="2"/>
  <c r="BM4" i="2" a="1"/>
  <c r="BM4" i="2"/>
  <c r="BM12" i="2"/>
  <c r="BN11" i="2"/>
  <c r="C81" i="1"/>
  <c r="C82" i="1"/>
  <c r="BN4" i="2" a="1"/>
  <c r="BN4" i="2"/>
  <c r="BN12" i="2"/>
  <c r="BO11" i="2"/>
  <c r="C70" i="1"/>
  <c r="BO4" i="2" a="1"/>
  <c r="BO4" i="2"/>
  <c r="BO12" i="2"/>
  <c r="BP11" i="2"/>
  <c r="C99" i="1"/>
  <c r="C100" i="1"/>
  <c r="C109" i="1"/>
  <c r="C110" i="1"/>
  <c r="C111" i="1"/>
  <c r="BP4" i="2" a="1"/>
  <c r="BP4" i="2"/>
  <c r="BP12" i="2"/>
  <c r="BQ11" i="2"/>
  <c r="BQ4" i="2" a="1"/>
  <c r="BQ4" i="2"/>
  <c r="BQ12" i="2"/>
  <c r="BS11" i="2"/>
  <c r="BS4" i="2" a="1"/>
  <c r="BS4" i="2"/>
  <c r="BS12" i="2"/>
  <c r="BT4" i="2" a="1"/>
  <c r="BT4" i="2"/>
  <c r="BT12" i="2"/>
  <c r="J16" i="2" a="1"/>
  <c r="J16" i="2"/>
  <c r="J15" i="2" a="1"/>
  <c r="J15" i="2"/>
  <c r="I16" i="2" a="1"/>
  <c r="I16" i="2"/>
  <c r="I15" i="2" a="1"/>
  <c r="I15" i="2"/>
  <c r="B96" i="1"/>
  <c r="BE16" i="2" a="1"/>
  <c r="BE16" i="2"/>
  <c r="BE15" i="2" a="1"/>
  <c r="BE15" i="2"/>
  <c r="AL16" i="2" a="1"/>
  <c r="AL16" i="2"/>
  <c r="AL15" i="2" a="1"/>
  <c r="AL15" i="2"/>
  <c r="AK16" i="2" a="1"/>
  <c r="AK16" i="2"/>
  <c r="AK15" i="2" a="1"/>
  <c r="AK15" i="2"/>
  <c r="AJ16" i="2" a="1"/>
  <c r="AJ16" i="2"/>
  <c r="AJ15" i="2" a="1"/>
  <c r="AJ15" i="2"/>
  <c r="AI16" i="2" a="1"/>
  <c r="AI16" i="2"/>
  <c r="AI15" i="2" a="1"/>
  <c r="AI15" i="2"/>
  <c r="BU12" i="2"/>
  <c r="BV12" i="2"/>
  <c r="BW12" i="2"/>
  <c r="BQ16" i="2" a="1"/>
  <c r="BQ16" i="2"/>
  <c r="BQ15" i="2" a="1"/>
  <c r="BQ15" i="2"/>
  <c r="A4" i="2"/>
  <c r="B4" i="2"/>
  <c r="BS16" i="2" a="1"/>
  <c r="BS16" i="2"/>
  <c r="BP16" i="2" a="1"/>
  <c r="BP16" i="2"/>
  <c r="BO16" i="2" a="1"/>
  <c r="BO16" i="2"/>
  <c r="BN16" i="2" a="1"/>
  <c r="BN16" i="2"/>
  <c r="BM16" i="2" a="1"/>
  <c r="BM16" i="2"/>
  <c r="BL16" i="2" a="1"/>
  <c r="BL16" i="2"/>
  <c r="BK16" i="2" a="1"/>
  <c r="BK16" i="2"/>
  <c r="BJ16" i="2" a="1"/>
  <c r="BJ16" i="2"/>
  <c r="BI16" i="2" a="1"/>
  <c r="BI16" i="2"/>
  <c r="BH16" i="2" a="1"/>
  <c r="BH16" i="2"/>
  <c r="BG16" i="2" a="1"/>
  <c r="BG16" i="2"/>
  <c r="BF16" i="2" a="1"/>
  <c r="BF16" i="2"/>
  <c r="BD16" i="2" a="1"/>
  <c r="BD16" i="2"/>
  <c r="BC16" i="2" a="1"/>
  <c r="BC16" i="2"/>
  <c r="BB16" i="2" a="1"/>
  <c r="BB16" i="2"/>
  <c r="BA16" i="2" a="1"/>
  <c r="BA16" i="2"/>
  <c r="AZ16" i="2" a="1"/>
  <c r="AZ16" i="2"/>
  <c r="AY16" i="2" a="1"/>
  <c r="AY16" i="2"/>
  <c r="AX16" i="2" a="1"/>
  <c r="AX16" i="2"/>
  <c r="AW16" i="2" a="1"/>
  <c r="AW16" i="2"/>
  <c r="AV16" i="2" a="1"/>
  <c r="AV16" i="2"/>
  <c r="AU16" i="2" a="1"/>
  <c r="AU16" i="2"/>
  <c r="AT16" i="2" a="1"/>
  <c r="AT16" i="2"/>
  <c r="AS16" i="2" a="1"/>
  <c r="AS16" i="2"/>
  <c r="AR16" i="2" a="1"/>
  <c r="AR16" i="2"/>
  <c r="AQ16" i="2" a="1"/>
  <c r="AQ16" i="2"/>
  <c r="AP16" i="2" a="1"/>
  <c r="AP16" i="2"/>
  <c r="AO16" i="2" a="1"/>
  <c r="AO16" i="2"/>
  <c r="AN16" i="2" a="1"/>
  <c r="AN16" i="2"/>
  <c r="AM16" i="2" a="1"/>
  <c r="AM16" i="2"/>
  <c r="BS15" i="2" a="1"/>
  <c r="BS15" i="2"/>
  <c r="BP15" i="2" a="1"/>
  <c r="BP15" i="2"/>
  <c r="BO15" i="2" a="1"/>
  <c r="BO15" i="2"/>
  <c r="BN15" i="2" a="1"/>
  <c r="BN15" i="2"/>
  <c r="BM15" i="2" a="1"/>
  <c r="BM15" i="2"/>
  <c r="BL15" i="2" a="1"/>
  <c r="BL15" i="2"/>
  <c r="BK15" i="2" a="1"/>
  <c r="BK15" i="2"/>
  <c r="BJ15" i="2" a="1"/>
  <c r="BJ15" i="2"/>
  <c r="BI15" i="2" a="1"/>
  <c r="BI15" i="2"/>
  <c r="BH15" i="2" a="1"/>
  <c r="BH15" i="2"/>
  <c r="BG15" i="2" a="1"/>
  <c r="BG15" i="2"/>
  <c r="BF15" i="2" a="1"/>
  <c r="BF15" i="2"/>
  <c r="BD15" i="2" a="1"/>
  <c r="BD15" i="2"/>
  <c r="BC15" i="2" a="1"/>
  <c r="BC15" i="2"/>
  <c r="BB15" i="2" a="1"/>
  <c r="BB15" i="2"/>
  <c r="BA15" i="2" a="1"/>
  <c r="BA15" i="2"/>
  <c r="AZ15" i="2" a="1"/>
  <c r="AZ15" i="2"/>
  <c r="AY15" i="2" a="1"/>
  <c r="AY15" i="2"/>
  <c r="AX15" i="2" a="1"/>
  <c r="AX15" i="2"/>
  <c r="AW15" i="2" a="1"/>
  <c r="AW15" i="2"/>
  <c r="AV15" i="2" a="1"/>
  <c r="AV15" i="2"/>
  <c r="AU15" i="2" a="1"/>
  <c r="AU15" i="2"/>
  <c r="AT15" i="2" a="1"/>
  <c r="AT15" i="2"/>
  <c r="AS15" i="2" a="1"/>
  <c r="AS15" i="2"/>
  <c r="AR15" i="2" a="1"/>
  <c r="AR15" i="2"/>
  <c r="AQ15" i="2" a="1"/>
  <c r="AQ15" i="2"/>
  <c r="AP15" i="2" a="1"/>
  <c r="AP15" i="2"/>
  <c r="AO15" i="2" a="1"/>
  <c r="AO15" i="2"/>
  <c r="AN15" i="2" a="1"/>
  <c r="AN15" i="2"/>
  <c r="AM15" i="2" a="1"/>
  <c r="AM15" i="2"/>
  <c r="AE16" i="2" a="1"/>
  <c r="AE16" i="2"/>
  <c r="AH16" i="2" a="1"/>
  <c r="AH16" i="2"/>
  <c r="AF16" i="2" a="1"/>
  <c r="AF16" i="2"/>
  <c r="AG16" i="2" a="1"/>
  <c r="AG16" i="2"/>
  <c r="AD16" i="2" a="1"/>
  <c r="AD16" i="2"/>
  <c r="AC16" i="2" a="1"/>
  <c r="AC16" i="2"/>
  <c r="AB16" i="2" a="1"/>
  <c r="AB16" i="2"/>
  <c r="AA16" i="2" a="1"/>
  <c r="AA16" i="2"/>
  <c r="Z16" i="2" a="1"/>
  <c r="Z16" i="2"/>
  <c r="AE15" i="2" a="1"/>
  <c r="AE15" i="2"/>
  <c r="AH15" i="2" a="1"/>
  <c r="AH15" i="2"/>
  <c r="AF15" i="2" a="1"/>
  <c r="AF15" i="2"/>
  <c r="AG15" i="2" a="1"/>
  <c r="AG15" i="2"/>
  <c r="AD15" i="2" a="1"/>
  <c r="AD15" i="2"/>
  <c r="AC15" i="2" a="1"/>
  <c r="AC15" i="2"/>
  <c r="AB15" i="2" a="1"/>
  <c r="AB15" i="2"/>
  <c r="AA15" i="2" a="1"/>
  <c r="AA15" i="2"/>
  <c r="Z15" i="2" a="1"/>
  <c r="Z15" i="2"/>
  <c r="Y16" i="2" a="1"/>
  <c r="Y16" i="2"/>
  <c r="Y15" i="2" a="1"/>
  <c r="Y15" i="2"/>
  <c r="V16" i="2" a="1"/>
  <c r="V16" i="2"/>
  <c r="U16" i="2" a="1"/>
  <c r="U16" i="2"/>
  <c r="T16" i="2" a="1"/>
  <c r="T16" i="2"/>
  <c r="V15" i="2" a="1"/>
  <c r="V15" i="2"/>
  <c r="U15" i="2" a="1"/>
  <c r="U15" i="2"/>
  <c r="T15" i="2" a="1"/>
  <c r="T15" i="2"/>
  <c r="R16" i="2" a="1"/>
  <c r="R16" i="2"/>
  <c r="R15" i="2" a="1"/>
  <c r="R15" i="2"/>
  <c r="P16" i="2" a="1"/>
  <c r="P16" i="2"/>
  <c r="O16" i="2" a="1"/>
  <c r="O16" i="2"/>
  <c r="P15" i="2" a="1"/>
  <c r="P15" i="2"/>
  <c r="O15" i="2" a="1"/>
  <c r="O15" i="2"/>
  <c r="H16" i="2" a="1"/>
  <c r="H16" i="2"/>
  <c r="G16" i="2" a="1"/>
  <c r="G16" i="2"/>
  <c r="H15" i="2" a="1"/>
  <c r="H15" i="2"/>
  <c r="G15" i="2" a="1"/>
  <c r="G15" i="2"/>
  <c r="B163" i="1"/>
  <c r="B162" i="1"/>
  <c r="B161" i="1"/>
  <c r="B160" i="1"/>
  <c r="B159" i="1"/>
  <c r="B158" i="1"/>
  <c r="B157" i="1"/>
  <c r="B156" i="1"/>
  <c r="B155" i="1"/>
  <c r="B154" i="1"/>
  <c r="B153" i="1"/>
  <c r="B152" i="1"/>
  <c r="B125" i="1"/>
  <c r="B126" i="1"/>
  <c r="B127" i="1"/>
  <c r="B128" i="1"/>
  <c r="B129" i="1"/>
  <c r="B130" i="1"/>
  <c r="B131" i="1"/>
  <c r="B132" i="1"/>
  <c r="B118" i="1"/>
  <c r="B119" i="1"/>
  <c r="B120" i="1"/>
  <c r="B121" i="1"/>
  <c r="B107" i="1"/>
  <c r="B108" i="1"/>
  <c r="B109" i="1"/>
  <c r="B110" i="1"/>
  <c r="B111" i="1"/>
  <c r="B112" i="1"/>
  <c r="B113" i="1"/>
  <c r="B114" i="1"/>
  <c r="B97" i="1"/>
  <c r="B98" i="1"/>
  <c r="B99" i="1"/>
  <c r="B101" i="1"/>
  <c r="B102" i="1"/>
  <c r="B103" i="1"/>
  <c r="B89" i="1"/>
  <c r="B90" i="1"/>
  <c r="B91" i="1"/>
  <c r="B92" i="1"/>
  <c r="B78" i="1"/>
  <c r="B79" i="1"/>
  <c r="B80" i="1"/>
  <c r="B81" i="1"/>
  <c r="B82" i="1"/>
  <c r="B83" i="1"/>
  <c r="B84" i="1"/>
  <c r="B85" i="1"/>
  <c r="B67" i="1"/>
  <c r="B68" i="1"/>
  <c r="B69" i="1"/>
  <c r="B70" i="1"/>
  <c r="B71" i="1"/>
  <c r="B72" i="1"/>
  <c r="B73" i="1"/>
  <c r="B74" i="1"/>
  <c r="B60" i="1"/>
  <c r="B61" i="1"/>
  <c r="B62" i="1"/>
  <c r="B63" i="1"/>
  <c r="B49" i="1"/>
  <c r="B50" i="1"/>
  <c r="B51" i="1"/>
  <c r="B52" i="1"/>
  <c r="B53" i="1"/>
  <c r="B54" i="1"/>
  <c r="B55" i="1"/>
  <c r="B56" i="1"/>
  <c r="B38" i="1"/>
  <c r="B39" i="1"/>
  <c r="B40" i="1"/>
  <c r="B41" i="1"/>
  <c r="B42" i="1"/>
  <c r="B43" i="1"/>
  <c r="B44" i="1"/>
  <c r="B45" i="1"/>
  <c r="B20" i="1"/>
  <c r="B21" i="1"/>
  <c r="B22" i="1"/>
  <c r="B23" i="1"/>
  <c r="B24" i="1"/>
  <c r="B25" i="1"/>
  <c r="B26" i="1"/>
  <c r="B27" i="1"/>
  <c r="B9" i="1"/>
  <c r="B10" i="1"/>
  <c r="B11" i="1"/>
  <c r="B12" i="1"/>
  <c r="B13" i="1"/>
  <c r="B14" i="1"/>
  <c r="B15" i="1"/>
  <c r="B16" i="1"/>
  <c r="B146" i="1"/>
  <c r="B147" i="1"/>
  <c r="B148" i="1"/>
  <c r="B149" i="1"/>
  <c r="B135" i="1"/>
  <c r="B136" i="1"/>
  <c r="B137" i="1"/>
  <c r="B138" i="1"/>
  <c r="B139" i="1"/>
  <c r="B140" i="1"/>
  <c r="B141" i="1"/>
  <c r="B142" i="1"/>
  <c r="B164" i="1"/>
  <c r="C71" i="1"/>
  <c r="C42" i="1"/>
  <c r="X16" i="2" a="1"/>
  <c r="X16" i="2"/>
  <c r="W16" i="2" a="1"/>
  <c r="W16" i="2"/>
  <c r="S16" i="2" a="1"/>
  <c r="S16" i="2"/>
  <c r="N16" i="2" a="1"/>
  <c r="N16" i="2"/>
  <c r="Q16" i="2" a="1"/>
  <c r="Q16" i="2"/>
  <c r="M16" i="2" a="1"/>
  <c r="M16" i="2"/>
  <c r="L16" i="2" a="1"/>
  <c r="L16" i="2"/>
  <c r="K16" i="2" a="1"/>
  <c r="K16" i="2"/>
  <c r="B33" i="1"/>
  <c r="B32" i="1"/>
  <c r="B31" i="1"/>
  <c r="D80" i="1"/>
  <c r="X15" i="2" a="1"/>
  <c r="X15" i="2"/>
  <c r="W15" i="2" a="1"/>
  <c r="W15" i="2"/>
  <c r="S15" i="2" a="1"/>
  <c r="S15" i="2"/>
  <c r="N15" i="2" a="1"/>
  <c r="N15" i="2"/>
  <c r="Q15" i="2" a="1"/>
  <c r="Q15" i="2"/>
  <c r="M15" i="2" a="1"/>
  <c r="M15" i="2"/>
  <c r="L15" i="2" a="1"/>
  <c r="L15" i="2"/>
  <c r="K15" i="2" a="1"/>
  <c r="K15" i="2"/>
  <c r="A47" i="4"/>
  <c r="E56" i="4"/>
  <c r="D56" i="4"/>
  <c r="D55" i="4"/>
  <c r="H52" i="4"/>
  <c r="G52" i="4"/>
  <c r="H51" i="4"/>
  <c r="G51" i="4"/>
  <c r="H50" i="4"/>
  <c r="G50" i="4"/>
  <c r="H49" i="4"/>
  <c r="G49" i="4"/>
  <c r="E55" i="4"/>
  <c r="E54" i="4"/>
  <c r="D54" i="4"/>
  <c r="E53" i="4"/>
  <c r="D53" i="4"/>
  <c r="E52" i="4"/>
  <c r="D52" i="4"/>
  <c r="E51" i="4"/>
  <c r="D51" i="4"/>
  <c r="E50" i="4"/>
  <c r="D50" i="4"/>
  <c r="E49" i="4"/>
  <c r="D49" i="4"/>
  <c r="G48" i="4"/>
  <c r="D48" i="4"/>
  <c r="D148" i="1"/>
  <c r="B144" i="1"/>
  <c r="C146" i="1"/>
  <c r="C147" i="1"/>
  <c r="C148" i="1"/>
  <c r="D147" i="1"/>
  <c r="D146" i="1"/>
  <c r="C145" i="1"/>
  <c r="D141" i="1"/>
  <c r="D140" i="1"/>
  <c r="C135" i="1"/>
  <c r="C136" i="1"/>
  <c r="C137" i="1"/>
  <c r="C138" i="1"/>
  <c r="C139" i="1"/>
  <c r="C140" i="1"/>
  <c r="D139" i="1"/>
  <c r="D138" i="1"/>
  <c r="D137" i="1"/>
  <c r="D136" i="1"/>
  <c r="D135" i="1"/>
  <c r="C134" i="1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A48" i="4"/>
  <c r="H41" i="4"/>
  <c r="G41" i="4"/>
  <c r="H40" i="4"/>
  <c r="G40" i="4"/>
  <c r="H39" i="4"/>
  <c r="G39" i="4"/>
  <c r="H38" i="4"/>
  <c r="G38" i="4"/>
  <c r="G37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D37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A37" i="4"/>
  <c r="A36" i="4"/>
  <c r="H30" i="4"/>
  <c r="G30" i="4"/>
  <c r="H29" i="4"/>
  <c r="G29" i="4"/>
  <c r="H28" i="4"/>
  <c r="G28" i="4"/>
  <c r="H27" i="4"/>
  <c r="G27" i="4"/>
  <c r="G26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D26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A25" i="4"/>
  <c r="H19" i="4"/>
  <c r="G19" i="4"/>
  <c r="H18" i="4"/>
  <c r="G18" i="4"/>
  <c r="H17" i="4"/>
  <c r="G17" i="4"/>
  <c r="H16" i="4"/>
  <c r="G16" i="4"/>
  <c r="G15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D15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A14" i="4"/>
  <c r="B34" i="1"/>
  <c r="H8" i="4"/>
  <c r="G8" i="4"/>
  <c r="H7" i="4"/>
  <c r="G7" i="4"/>
  <c r="H6" i="4"/>
  <c r="G6" i="4"/>
  <c r="H5" i="4"/>
  <c r="G5" i="4"/>
  <c r="G4" i="4"/>
  <c r="E12" i="4"/>
  <c r="D12" i="4"/>
  <c r="E11" i="4"/>
  <c r="D11" i="4"/>
  <c r="E10" i="4"/>
  <c r="D10" i="4"/>
  <c r="B12" i="4"/>
  <c r="A12" i="4"/>
  <c r="B11" i="4"/>
  <c r="A11" i="4"/>
  <c r="E9" i="4"/>
  <c r="D9" i="4"/>
  <c r="E8" i="4"/>
  <c r="D8" i="4"/>
  <c r="E7" i="4"/>
  <c r="D7" i="4"/>
  <c r="E6" i="4"/>
  <c r="D6" i="4"/>
  <c r="E5" i="4"/>
  <c r="D5" i="4"/>
  <c r="D4" i="4"/>
  <c r="B10" i="4"/>
  <c r="A10" i="4"/>
  <c r="B9" i="4"/>
  <c r="A9" i="4"/>
  <c r="B8" i="4"/>
  <c r="A8" i="4"/>
  <c r="B7" i="4"/>
  <c r="A7" i="4"/>
  <c r="B6" i="4"/>
  <c r="A6" i="4"/>
  <c r="B5" i="4"/>
  <c r="A5" i="4"/>
  <c r="A4" i="4"/>
  <c r="D89" i="1"/>
  <c r="D78" i="1"/>
  <c r="D67" i="1"/>
  <c r="D60" i="1"/>
  <c r="D49" i="1"/>
  <c r="D31" i="1"/>
  <c r="D38" i="1"/>
  <c r="D20" i="1"/>
  <c r="D9" i="1"/>
  <c r="D96" i="1"/>
  <c r="D107" i="1"/>
  <c r="D125" i="1"/>
  <c r="D118" i="1"/>
  <c r="C125" i="1"/>
  <c r="C126" i="1"/>
  <c r="C127" i="1"/>
  <c r="C129" i="1"/>
  <c r="C131" i="1"/>
  <c r="D129" i="1"/>
  <c r="G1" i="4"/>
  <c r="I55" i="4"/>
  <c r="I54" i="4"/>
  <c r="I53" i="4"/>
  <c r="I52" i="4"/>
  <c r="I51" i="4"/>
  <c r="I50" i="4"/>
  <c r="I49" i="4"/>
  <c r="I44" i="4"/>
  <c r="I43" i="4"/>
  <c r="I42" i="4"/>
  <c r="I41" i="4"/>
  <c r="I40" i="4"/>
  <c r="I39" i="4"/>
  <c r="I38" i="4"/>
  <c r="I37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1" i="4"/>
  <c r="I10" i="4"/>
  <c r="I9" i="4"/>
  <c r="I8" i="4"/>
  <c r="I7" i="4"/>
  <c r="I6" i="4"/>
  <c r="I5" i="4"/>
  <c r="G25" i="4"/>
  <c r="D25" i="4"/>
  <c r="D1" i="4"/>
  <c r="A3" i="4"/>
  <c r="B1" i="4"/>
  <c r="A1" i="4"/>
  <c r="C15" i="1"/>
  <c r="C16" i="1"/>
  <c r="D131" i="1"/>
  <c r="D130" i="1"/>
  <c r="D128" i="1"/>
  <c r="D127" i="1"/>
  <c r="D126" i="1"/>
  <c r="D120" i="1"/>
  <c r="D119" i="1"/>
  <c r="D113" i="1"/>
  <c r="D112" i="1"/>
  <c r="D111" i="1"/>
  <c r="D110" i="1"/>
  <c r="D109" i="1"/>
  <c r="D108" i="1"/>
  <c r="D102" i="1"/>
  <c r="D101" i="1"/>
  <c r="D100" i="1"/>
  <c r="D99" i="1"/>
  <c r="D98" i="1"/>
  <c r="D97" i="1"/>
  <c r="D91" i="1"/>
  <c r="D90" i="1"/>
  <c r="D84" i="1"/>
  <c r="D83" i="1"/>
  <c r="D82" i="1"/>
  <c r="D81" i="1"/>
  <c r="D79" i="1"/>
  <c r="D73" i="1"/>
  <c r="D72" i="1"/>
  <c r="D71" i="1"/>
  <c r="D70" i="1"/>
  <c r="D69" i="1"/>
  <c r="D68" i="1"/>
  <c r="D62" i="1"/>
  <c r="D61" i="1"/>
  <c r="D55" i="1"/>
  <c r="D54" i="1"/>
  <c r="D53" i="1"/>
  <c r="D52" i="1"/>
  <c r="D51" i="1"/>
  <c r="D50" i="1"/>
  <c r="D44" i="1"/>
  <c r="D43" i="1"/>
  <c r="D42" i="1"/>
  <c r="D41" i="1"/>
  <c r="D40" i="1"/>
  <c r="D39" i="1"/>
  <c r="D33" i="1"/>
  <c r="D32" i="1"/>
  <c r="D15" i="1"/>
  <c r="D14" i="1"/>
  <c r="D13" i="1"/>
  <c r="D12" i="1"/>
  <c r="D11" i="1"/>
  <c r="D10" i="1"/>
  <c r="D21" i="1"/>
  <c r="D26" i="1"/>
  <c r="D25" i="1"/>
  <c r="D24" i="1"/>
  <c r="D23" i="1"/>
  <c r="D22" i="1"/>
  <c r="C128" i="1"/>
  <c r="C130" i="1"/>
  <c r="C124" i="1"/>
  <c r="B116" i="1"/>
  <c r="C118" i="1"/>
  <c r="C119" i="1"/>
  <c r="C120" i="1"/>
  <c r="C117" i="1"/>
  <c r="C112" i="1"/>
  <c r="C106" i="1"/>
  <c r="C90" i="1"/>
  <c r="C91" i="1"/>
  <c r="C88" i="1"/>
  <c r="B58" i="1"/>
  <c r="C60" i="1"/>
  <c r="C61" i="1"/>
  <c r="C62" i="1"/>
  <c r="C59" i="1"/>
  <c r="C101" i="1"/>
  <c r="C95" i="1"/>
  <c r="C83" i="1"/>
  <c r="C84" i="1"/>
  <c r="C77" i="1"/>
  <c r="C72" i="1"/>
  <c r="C73" i="1"/>
  <c r="C66" i="1"/>
  <c r="C53" i="1"/>
  <c r="C54" i="1"/>
  <c r="C55" i="1"/>
  <c r="C48" i="1"/>
  <c r="C4" i="2"/>
  <c r="F4" i="2"/>
  <c r="B29" i="1"/>
  <c r="C8" i="1"/>
  <c r="C43" i="1"/>
  <c r="C44" i="1"/>
  <c r="C37" i="1"/>
  <c r="C31" i="1"/>
  <c r="C32" i="1"/>
  <c r="C33" i="1"/>
  <c r="C30" i="1"/>
  <c r="C25" i="1"/>
  <c r="C26" i="1"/>
  <c r="C19" i="1"/>
  <c r="G8" i="1" a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<sst xmlns="http://schemas.openxmlformats.org/spreadsheetml/2006/main" count="214" uniqueCount="118">
  <si>
    <t>Fall</t>
  </si>
  <si>
    <t>MATH 152</t>
  </si>
  <si>
    <t>CHEM 101</t>
  </si>
  <si>
    <t>CHEM 111</t>
  </si>
  <si>
    <t>ENGL 104</t>
  </si>
  <si>
    <t>Spring</t>
  </si>
  <si>
    <t>Summer</t>
  </si>
  <si>
    <t>CHEM 102</t>
  </si>
  <si>
    <t>CHEM 112</t>
  </si>
  <si>
    <t>GEOL 203</t>
  </si>
  <si>
    <t>GEOL 210</t>
  </si>
  <si>
    <t>MATH 251</t>
  </si>
  <si>
    <t>PHYS 218</t>
  </si>
  <si>
    <t>ID</t>
  </si>
  <si>
    <t>NAME</t>
  </si>
  <si>
    <t>Active</t>
  </si>
  <si>
    <t>GEOL 180</t>
  </si>
  <si>
    <t>GEOL 304</t>
  </si>
  <si>
    <t>GEOL 250</t>
  </si>
  <si>
    <t>GEOL 410</t>
  </si>
  <si>
    <t>MATH 151</t>
  </si>
  <si>
    <t>GEOL 306</t>
  </si>
  <si>
    <t>GEOL 312</t>
  </si>
  <si>
    <t>GEOL 314</t>
  </si>
  <si>
    <t>GEOL 350</t>
  </si>
  <si>
    <t>GEOL 450</t>
  </si>
  <si>
    <t>GEOP 341</t>
  </si>
  <si>
    <t>GEOP 313</t>
  </si>
  <si>
    <t>GEOL 404</t>
  </si>
  <si>
    <t>GEOL 420</t>
  </si>
  <si>
    <t>GEOL 310</t>
  </si>
  <si>
    <t>MATH 308</t>
  </si>
  <si>
    <t>MATH 311</t>
  </si>
  <si>
    <t>PHYS 208</t>
  </si>
  <si>
    <t>PHYS 221</t>
  </si>
  <si>
    <t>Major</t>
  </si>
  <si>
    <t>POLS 206</t>
  </si>
  <si>
    <t>POLS 207</t>
  </si>
  <si>
    <t>GEOL 451</t>
  </si>
  <si>
    <t>GEOL 302</t>
  </si>
  <si>
    <t>GEOL 311</t>
  </si>
  <si>
    <t>GEOL 309</t>
  </si>
  <si>
    <t>GEOL 300</t>
  </si>
  <si>
    <t>GEOL 305</t>
  </si>
  <si>
    <t>GEOL 104</t>
  </si>
  <si>
    <t>GEOL 106</t>
  </si>
  <si>
    <t>MATH 412</t>
  </si>
  <si>
    <t>LastName</t>
  </si>
  <si>
    <t>FirstName</t>
  </si>
  <si>
    <t>GEOP 361</t>
  </si>
  <si>
    <t>total</t>
  </si>
  <si>
    <t>CHEM 107</t>
  </si>
  <si>
    <t>CHEM 117</t>
  </si>
  <si>
    <t>BA GEOL</t>
  </si>
  <si>
    <t>GEOL 491</t>
  </si>
  <si>
    <t>COMM</t>
  </si>
  <si>
    <t>LANG</t>
  </si>
  <si>
    <t>ARTS</t>
  </si>
  <si>
    <t>Unmet requirements</t>
  </si>
  <si>
    <t>HIST 1</t>
  </si>
  <si>
    <t>HIST 2</t>
  </si>
  <si>
    <t>Unscheduled Requirements</t>
  </si>
  <si>
    <t>required courses BA GEOL</t>
  </si>
  <si>
    <t>Required Course</t>
  </si>
  <si>
    <t>NOTES</t>
  </si>
  <si>
    <t>COPY ENTIRE ROW 4 for pasting into database</t>
  </si>
  <si>
    <t>ELEC</t>
  </si>
  <si>
    <t>MATH 142</t>
  </si>
  <si>
    <t>PHYS 201</t>
  </si>
  <si>
    <t>GEOL 330</t>
  </si>
  <si>
    <t xml:space="preserve">2. Enter your first and last name, UIN </t>
  </si>
  <si>
    <t>3. Select your Major program from the drop-down menu (you may need to click the cell to see the menu; do NOT type in this cell)</t>
  </si>
  <si>
    <t>For BS degrees: If you entered the program prior to 2016, then you are probably in a '2015' program; otherwise choose a '2016' program</t>
  </si>
  <si>
    <t xml:space="preserve"> Continue with Step 4 until you have filled out all of the courses in each semester. </t>
  </si>
  <si>
    <t>5. Select one of the shaded cells in Column A to access the drop-down menu and choose a course. Do NOT type in this cell.</t>
  </si>
  <si>
    <t>For Core courses, select the Core requirement (ARTS, LANG, HIST, etc.); type the course name in the Notes column</t>
  </si>
  <si>
    <t>For elective courses not in menu, choose ELEC; type the number of credits in column E and the course name in F (Notes)</t>
  </si>
  <si>
    <t xml:space="preserve"> If you enter the same course twice (on purpose or mistakenly), a red message will appear in column D telling you what semester it was previously taken </t>
  </si>
  <si>
    <t xml:space="preserve"> Required courses for your degree that are not listed will be appear near the top in column G.</t>
  </si>
  <si>
    <t>If you started in a Spring semester, just leave the first fall semester blank.</t>
  </si>
  <si>
    <t xml:space="preserve">4.  Enter the first year that you entered your GEPL degree program in cell B6 (Three cells below Major ). </t>
  </si>
  <si>
    <t xml:space="preserve">1. Go to Worksheet "Planning Sheet" to fill in information about your degree plan in our department.  </t>
  </si>
  <si>
    <t>Data entry is only allowed in the shaded cell: blue is for menu input, green is for typing</t>
  </si>
  <si>
    <t>Type in green cells only;  Blue cells have menu input</t>
  </si>
  <si>
    <t>UIN</t>
  </si>
  <si>
    <t xml:space="preserve"> Credit Hrs</t>
  </si>
  <si>
    <t>If the number of credit Hrs does not automatically appear, or is 0, then type the number of credits in the GREEN column to the right.</t>
  </si>
  <si>
    <t>Total Hours</t>
  </si>
  <si>
    <t>7. Error checking: you may get two types of warnings</t>
  </si>
  <si>
    <t>8. When finished, go to the Sheet "PrintOut" for a nicer-looking version of your plan that should print on one page</t>
  </si>
  <si>
    <t xml:space="preserve"> Classes taken elsewhere</t>
  </si>
  <si>
    <t>6. Enter any transferred or AP credit on lines 152-163: select the TAMU equivalent course from menu, add info in Notes</t>
  </si>
  <si>
    <t>GEOP 491</t>
  </si>
  <si>
    <t>READ INSTRUCTION TAB</t>
  </si>
  <si>
    <t>BS GEOP old</t>
  </si>
  <si>
    <t>BS GEOL old</t>
  </si>
  <si>
    <t xml:space="preserve">BS GEOL new </t>
  </si>
  <si>
    <t>BSGEOP new</t>
  </si>
  <si>
    <t>required courses BS GEOL old</t>
  </si>
  <si>
    <t>required courses BS GEOL new</t>
  </si>
  <si>
    <t>required courses BS GEOP old</t>
  </si>
  <si>
    <t>required courses BS GEOP new</t>
  </si>
  <si>
    <t>MATH 166</t>
  </si>
  <si>
    <t>enter below the year of first semester at TAMU</t>
  </si>
  <si>
    <t>Date</t>
  </si>
  <si>
    <t>Technical elective</t>
  </si>
  <si>
    <t>SOC-SCI</t>
  </si>
  <si>
    <t>GEOP 413</t>
  </si>
  <si>
    <t>GEOP 421</t>
  </si>
  <si>
    <t>GEOP 435</t>
  </si>
  <si>
    <t>GEOP 470</t>
  </si>
  <si>
    <t>PHYS 202</t>
  </si>
  <si>
    <t>GEOL 150</t>
  </si>
  <si>
    <t>GEOL 152</t>
  </si>
  <si>
    <t>Geology elective</t>
  </si>
  <si>
    <t>Minor elective</t>
  </si>
  <si>
    <t>General elective</t>
  </si>
  <si>
    <t>Geology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</si>
</sst>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sz val="14"/>
      <color theme="1"/>
      <name val="Calibri"/>
      <scheme val="minor"/>
    </font>
    <font>
      <sz val="18"/>
      <color theme="3" tint="0.39997558519241921"/>
      <name val="Calibri"/>
      <scheme val="minor"/>
    </font>
    <font>
      <sz val="14"/>
      <color theme="3" tint="0.39997558519241921"/>
      <name val="Calibri"/>
      <scheme val="minor"/>
    </font>
    <font>
      <sz val="16"/>
      <color theme="3" tint="0.3999755851924192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20"/>
      <color theme="1"/>
      <name val="Calibri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" fontId="2" fillId="0" borderId="0" xfId="0" applyNumberFormat="1" applyFont="1"/>
    <xf numFmtId="0" fontId="18" fillId="0" borderId="2" xfId="0" applyFont="1" applyBorder="1"/>
    <xf numFmtId="0" fontId="15" fillId="0" borderId="0" xfId="0" applyFont="1" applyBorder="1"/>
    <xf numFmtId="0" fontId="19" fillId="0" borderId="0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6" fillId="0" borderId="0" xfId="0" applyFont="1" applyFill="1" applyProtection="1">
      <protection locked="0"/>
    </xf>
    <xf numFmtId="0" fontId="6" fillId="0" borderId="0" xfId="0" applyFont="1"/>
    <xf numFmtId="0" fontId="22" fillId="0" borderId="0" xfId="0" applyFont="1"/>
    <xf numFmtId="0" fontId="7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2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/>
    <xf numFmtId="0" fontId="0" fillId="3" borderId="0" xfId="0" applyFill="1" applyProtection="1">
      <protection locked="0"/>
    </xf>
    <xf numFmtId="0" fontId="5" fillId="0" borderId="0" xfId="0" applyFont="1" applyAlignment="1">
      <alignment horizontal="left"/>
    </xf>
    <xf numFmtId="0" fontId="6" fillId="2" borderId="3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Protection="1">
      <protection locked="0"/>
    </xf>
    <xf numFmtId="14" fontId="0" fillId="0" borderId="0" xfId="0" applyNumberFormat="1"/>
    <xf numFmtId="0" fontId="22" fillId="2" borderId="0" xfId="0" applyFont="1" applyFill="1" applyProtection="1">
      <protection locked="0"/>
    </xf>
  </cellXfs>
  <cellStyles count="7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164"/>
  <sheetViews>
    <sheetView tabSelected="1" workbookViewId="0">
      <selection activeCell="E71" sqref="E71"/>
    </sheetView>
  </sheetViews>
  <sheetFormatPr baseColWidth="10" defaultRowHeight="15" x14ac:dyDescent="0"/>
  <cols>
    <col min="1" max="1" width="13.83203125" customWidth="1"/>
    <col min="2" max="2" width="19.83203125" bestFit="1" customWidth="1"/>
    <col min="3" max="3" width="10.83203125" customWidth="1"/>
    <col min="4" max="4" width="10.83203125" style="50"/>
    <col min="5" max="5" width="10.5" style="48" customWidth="1"/>
    <col min="6" max="6" width="31.5" style="48" customWidth="1"/>
  </cols>
  <sheetData>
    <row r="1" spans="1:7" ht="23">
      <c r="A1" s="18" t="s">
        <v>47</v>
      </c>
      <c r="B1" s="60"/>
      <c r="C1" s="17" t="s">
        <v>48</v>
      </c>
      <c r="D1" s="61"/>
      <c r="E1" s="49"/>
      <c r="F1" s="57" t="s">
        <v>83</v>
      </c>
    </row>
    <row r="2" spans="1:7" ht="23">
      <c r="A2" s="16" t="s">
        <v>84</v>
      </c>
      <c r="B2" s="60"/>
      <c r="F2" s="55" t="s">
        <v>93</v>
      </c>
    </row>
    <row r="3" spans="1:7" ht="23">
      <c r="A3" s="16" t="s">
        <v>35</v>
      </c>
      <c r="B3" s="63" t="s">
        <v>53</v>
      </c>
      <c r="C3" s="56"/>
    </row>
    <row r="4" spans="1:7" ht="23">
      <c r="A4" s="16"/>
      <c r="B4" s="46"/>
    </row>
    <row r="5" spans="1:7">
      <c r="A5" s="7"/>
      <c r="B5" s="9" t="s">
        <v>103</v>
      </c>
    </row>
    <row r="6" spans="1:7" ht="20">
      <c r="A6" s="19" t="str">
        <f>IF(ISBLANK($B$6),"",CONCATENATE(TEXT(B6,0),"-",TEXT(B6+1,0)))</f>
        <v>2015-2016</v>
      </c>
      <c r="B6" s="62">
        <v>2015</v>
      </c>
      <c r="G6" t="s">
        <v>61</v>
      </c>
    </row>
    <row r="7" spans="1:7" hidden="1">
      <c r="A7" s="7"/>
      <c r="B7" s="12">
        <f>B6</f>
        <v>2015</v>
      </c>
      <c r="C7" s="2"/>
    </row>
    <row r="8" spans="1:7" ht="18">
      <c r="A8" s="15" t="s">
        <v>0</v>
      </c>
      <c r="C8" s="2">
        <f>B7</f>
        <v>2015</v>
      </c>
      <c r="E8" s="53" t="s">
        <v>85</v>
      </c>
      <c r="F8" s="53" t="s">
        <v>64</v>
      </c>
      <c r="G8" t="str">
        <f t="array" ref="G8:G56">TRANSPOSE(OfficeUse!G16:BI16)</f>
        <v/>
      </c>
    </row>
    <row r="9" spans="1:7">
      <c r="A9" s="58" t="s">
        <v>112</v>
      </c>
      <c r="B9" s="10">
        <f>IF(ISBLANK(A9),"",IF(ISERROR(MATCH(A9,OfficeUse!$G$3:$BW$3,0)),E9,IF(INDEX(OfficeUse!$G$2:$BW$2,MATCH(A9,OfficeUse!$G$3:$BW$3,0))="",E9,INDEX(OfficeUse!$G$2:$BW$2,MATCH(A9,OfficeUse!$G$3:$BW$3,0)))))</f>
        <v>4</v>
      </c>
      <c r="C9" t="str">
        <f>CONCATENATE(TEXT(B7,"0"),IF(A8="Fall","C",IF(A8="Summer","B","A")))</f>
        <v>2015C</v>
      </c>
      <c r="D9" s="50" t="str">
        <f>IF(ISBLANK(A9),"",IF(ISERROR(MATCH(A9,A$7:A8,0)),"",INDEX(C$7:C8,MATCH(A9,A$7:A8,0))))</f>
        <v/>
      </c>
      <c r="E9" s="65"/>
      <c r="F9" s="65"/>
      <c r="G9" t="str">
        <v/>
      </c>
    </row>
    <row r="10" spans="1:7">
      <c r="A10" s="58" t="s">
        <v>102</v>
      </c>
      <c r="B10" s="10">
        <f>IF(ISBLANK(A10),"",IF(ISERROR(MATCH(A10,OfficeUse!$G$3:$BW$3,0)),E10,IF(INDEX(OfficeUse!$G$2:$BW$2,MATCH(A10,OfficeUse!$G$3:$BW$3,0))="",E10,INDEX(OfficeUse!$G$2:$BW$2,MATCH(A10,OfficeUse!$G$3:$BW$3,0)))))</f>
        <v>3</v>
      </c>
      <c r="C10" t="str">
        <f>C9</f>
        <v>2015C</v>
      </c>
      <c r="D10" s="50" t="str">
        <f>IF(ISBLANK(A10),"",IF(ISERROR(MATCH(A10,A$7:A9,0)),"",INDEX(C$7:C9,MATCH(A10,A$7:A9,0))))</f>
        <v/>
      </c>
      <c r="E10" s="65"/>
      <c r="F10" s="65"/>
      <c r="G10" t="str">
        <v/>
      </c>
    </row>
    <row r="11" spans="1:7">
      <c r="A11" s="58" t="s">
        <v>2</v>
      </c>
      <c r="B11" s="10">
        <f>IF(ISBLANK(A11),"",IF(ISERROR(MATCH(A11,OfficeUse!$G$3:$BW$3,0)),E11,IF(INDEX(OfficeUse!$G$2:$BW$2,MATCH(A11,OfficeUse!$G$3:$BW$3,0))="",E11,INDEX(OfficeUse!$G$2:$BW$2,MATCH(A11,OfficeUse!$G$3:$BW$3,0)))))</f>
        <v>3</v>
      </c>
      <c r="C11" t="str">
        <f t="shared" ref="C11:C16" si="0">C10</f>
        <v>2015C</v>
      </c>
      <c r="D11" s="50" t="str">
        <f>IF(ISBLANK(A11),"",IF(ISERROR(MATCH(A11,A$7:A10,0)),"",INDEX(C$7:C10,MATCH(A11,A$7:A10,0))))</f>
        <v/>
      </c>
      <c r="E11" s="65"/>
      <c r="F11" s="65"/>
      <c r="G11" t="str">
        <v/>
      </c>
    </row>
    <row r="12" spans="1:7">
      <c r="A12" s="58" t="s">
        <v>3</v>
      </c>
      <c r="B12" s="10">
        <f>IF(ISBLANK(A12),"",IF(ISERROR(MATCH(A12,OfficeUse!$G$3:$BW$3,0)),E12,IF(INDEX(OfficeUse!$G$2:$BW$2,MATCH(A12,OfficeUse!$G$3:$BW$3,0))="",E12,INDEX(OfficeUse!$G$2:$BW$2,MATCH(A12,OfficeUse!$G$3:$BW$3,0)))))</f>
        <v>1</v>
      </c>
      <c r="C12" t="str">
        <f t="shared" si="0"/>
        <v>2015C</v>
      </c>
      <c r="D12" s="50" t="str">
        <f>IF(ISBLANK(A12),"",IF(ISERROR(MATCH(A12,A$7:A11,0)),"",INDEX(C$7:C11,MATCH(A12,A$7:A11,0))))</f>
        <v/>
      </c>
      <c r="E12" s="65"/>
      <c r="F12" s="65"/>
      <c r="G12" t="str">
        <v/>
      </c>
    </row>
    <row r="13" spans="1:7">
      <c r="A13" s="58" t="s">
        <v>4</v>
      </c>
      <c r="B13" s="10">
        <f>IF(ISBLANK(A13),"",IF(ISERROR(MATCH(A13,OfficeUse!$G$3:$BW$3,0)),E13,IF(INDEX(OfficeUse!$G$2:$BW$2,MATCH(A13,OfficeUse!$G$3:$BW$3,0))="",E13,INDEX(OfficeUse!$G$2:$BW$2,MATCH(A13,OfficeUse!$G$3:$BW$3,0)))))</f>
        <v>3</v>
      </c>
      <c r="C13" t="str">
        <f t="shared" si="0"/>
        <v>2015C</v>
      </c>
      <c r="D13" s="50" t="str">
        <f>IF(ISBLANK(A13),"",IF(ISERROR(MATCH(A13,A$7:A12,0)),"",INDEX(C$7:C12,MATCH(A13,A$7:A12,0))))</f>
        <v/>
      </c>
      <c r="E13" s="65"/>
      <c r="F13" s="65"/>
      <c r="G13" t="str">
        <v/>
      </c>
    </row>
    <row r="14" spans="1:7">
      <c r="A14" s="58" t="s">
        <v>16</v>
      </c>
      <c r="B14" s="10">
        <f>IF(ISBLANK(A14),"",IF(ISERROR(MATCH(A14,OfficeUse!$G$3:$BW$3,0)),E14,IF(INDEX(OfficeUse!$G$2:$BW$2,MATCH(A14,OfficeUse!$G$3:$BW$3,0))="",E14,INDEX(OfficeUse!$G$2:$BW$2,MATCH(A14,OfficeUse!$G$3:$BW$3,0)))))</f>
        <v>1</v>
      </c>
      <c r="C14" t="str">
        <f t="shared" si="0"/>
        <v>2015C</v>
      </c>
      <c r="D14" s="50" t="str">
        <f>IF(ISBLANK(A14),"",IF(ISERROR(MATCH(A14,A$7:A13,0)),"",INDEX(C$7:C13,MATCH(A14,A$7:A13,0))))</f>
        <v/>
      </c>
      <c r="E14" s="65"/>
      <c r="F14" s="65"/>
      <c r="G14" t="str">
        <v/>
      </c>
    </row>
    <row r="15" spans="1:7">
      <c r="A15" s="58"/>
      <c r="B15" s="10" t="str">
        <f>IF(ISBLANK(A15),"",IF(ISERROR(MATCH(A15,OfficeUse!$G$3:$BW$3,0)),E15,IF(INDEX(OfficeUse!$G$2:$BW$2,MATCH(A15,OfficeUse!$G$3:$BW$3,0))="",E15,INDEX(OfficeUse!$G$2:$BW$2,MATCH(A15,OfficeUse!$G$3:$BW$3,0)))))</f>
        <v/>
      </c>
      <c r="C15" t="str">
        <f t="shared" si="0"/>
        <v>2015C</v>
      </c>
      <c r="D15" s="50" t="str">
        <f>IF(ISBLANK(A15),"",IF(ISERROR(MATCH(A15,A$7:A14,0)),"",INDEX(C$7:C14,MATCH(A15,A$7:A14,0))))</f>
        <v/>
      </c>
      <c r="E15" s="65"/>
      <c r="F15" s="65"/>
      <c r="G15" t="str">
        <v/>
      </c>
    </row>
    <row r="16" spans="1:7">
      <c r="A16" s="8" t="s">
        <v>50</v>
      </c>
      <c r="B16" s="11">
        <f>SUM(B9:B15)</f>
        <v>15</v>
      </c>
      <c r="C16" t="str">
        <f t="shared" si="0"/>
        <v>2015C</v>
      </c>
      <c r="G16" t="str">
        <v/>
      </c>
    </row>
    <row r="17" spans="1:7">
      <c r="A17" s="7"/>
      <c r="B17" s="10"/>
      <c r="G17" t="str">
        <v/>
      </c>
    </row>
    <row r="18" spans="1:7" ht="20">
      <c r="A18" s="19"/>
      <c r="B18" s="14">
        <f>B6+1</f>
        <v>2016</v>
      </c>
      <c r="C18" s="2"/>
      <c r="G18" t="str">
        <v/>
      </c>
    </row>
    <row r="19" spans="1:7" ht="18">
      <c r="A19" s="15" t="s">
        <v>5</v>
      </c>
      <c r="C19" s="2">
        <f>B18</f>
        <v>2016</v>
      </c>
      <c r="E19" s="53" t="s">
        <v>85</v>
      </c>
      <c r="F19" s="53" t="s">
        <v>64</v>
      </c>
      <c r="G19" t="str">
        <v/>
      </c>
    </row>
    <row r="20" spans="1:7">
      <c r="A20" s="58" t="s">
        <v>113</v>
      </c>
      <c r="B20" s="10">
        <f>IF(ISBLANK(A20),"",IF(ISERROR(MATCH(A20,OfficeUse!$G$3:$BW$3,0)),E20,IF(INDEX(OfficeUse!$G$2:$BW$2,MATCH(A20,OfficeUse!$G$3:$BW$3,0))="",E20,INDEX(OfficeUse!$G$2:$BW$2,MATCH(A20,OfficeUse!$G$3:$BW$3,0)))))</f>
        <v>4</v>
      </c>
      <c r="C20" s="2" t="str">
        <f>CONCATENATE(TEXT(B18,"0"),IF(A19="Fall","C",IF(A19="Summer","B","A")))</f>
        <v>2016A</v>
      </c>
      <c r="D20" s="50" t="str">
        <f>IF(ISBLANK(A20),"",IF(ISERROR(MATCH(A20,A$7:A19,0)),"",INDEX(C$7:C19,MATCH(A20,A$7:A19,0))))</f>
        <v/>
      </c>
      <c r="E20" s="65"/>
      <c r="F20" s="65"/>
      <c r="G20" t="str">
        <v/>
      </c>
    </row>
    <row r="21" spans="1:7">
      <c r="A21" s="58" t="s">
        <v>67</v>
      </c>
      <c r="B21" s="10">
        <f>IF(ISBLANK(A21),"",IF(ISERROR(MATCH(A21,OfficeUse!$G$3:$BW$3,0)),E21,IF(INDEX(OfficeUse!$G$2:$BW$2,MATCH(A21,OfficeUse!$G$3:$BW$3,0))="",E21,INDEX(OfficeUse!$G$2:$BW$2,MATCH(A21,OfficeUse!$G$3:$BW$3,0)))))</f>
        <v>3</v>
      </c>
      <c r="C21" s="2" t="str">
        <f>C20</f>
        <v>2016A</v>
      </c>
      <c r="D21" s="50" t="str">
        <f>IF(ISBLANK(A21),"",IF(ISERROR(MATCH(A21,A$7:A20,0)),"",INDEX(C$7:C20,MATCH(A21,A$7:A20,0))))</f>
        <v/>
      </c>
      <c r="E21" s="65"/>
      <c r="F21" s="65"/>
      <c r="G21" t="str">
        <v/>
      </c>
    </row>
    <row r="22" spans="1:7">
      <c r="A22" s="58" t="s">
        <v>55</v>
      </c>
      <c r="B22" s="10">
        <f>IF(ISBLANK(A22),"",IF(ISERROR(MATCH(A22,OfficeUse!$G$3:$BW$3,0)),E22,IF(INDEX(OfficeUse!$G$2:$BW$2,MATCH(A22,OfficeUse!$G$3:$BW$3,0))="",E22,INDEX(OfficeUse!$G$2:$BW$2,MATCH(A22,OfficeUse!$G$3:$BW$3,0)))))</f>
        <v>3</v>
      </c>
      <c r="C22" s="2" t="str">
        <f t="shared" ref="C22:C26" si="1">C21</f>
        <v>2016A</v>
      </c>
      <c r="D22" s="50" t="str">
        <f>IF(ISBLANK(A22),"",IF(ISERROR(MATCH(A22,A$7:A21,0)),"",INDEX(C$7:C21,MATCH(A22,A$7:A21,0))))</f>
        <v/>
      </c>
      <c r="E22" s="65"/>
      <c r="F22" s="65"/>
      <c r="G22" t="str">
        <v/>
      </c>
    </row>
    <row r="23" spans="1:7">
      <c r="A23" s="58" t="s">
        <v>7</v>
      </c>
      <c r="B23" s="10">
        <f>IF(ISBLANK(A23),"",IF(ISERROR(MATCH(A23,OfficeUse!$G$3:$BW$3,0)),E23,IF(INDEX(OfficeUse!$G$2:$BW$2,MATCH(A23,OfficeUse!$G$3:$BW$3,0))="",E23,INDEX(OfficeUse!$G$2:$BW$2,MATCH(A23,OfficeUse!$G$3:$BW$3,0)))))</f>
        <v>3</v>
      </c>
      <c r="C23" s="2" t="str">
        <f t="shared" si="1"/>
        <v>2016A</v>
      </c>
      <c r="D23" s="50" t="str">
        <f>IF(ISBLANK(A23),"",IF(ISERROR(MATCH(A23,A$7:A22,0)),"",INDEX(C$7:C22,MATCH(A23,A$7:A22,0))))</f>
        <v/>
      </c>
      <c r="E23" s="65"/>
      <c r="F23" s="65"/>
      <c r="G23" t="str">
        <v/>
      </c>
    </row>
    <row r="24" spans="1:7">
      <c r="A24" s="58" t="s">
        <v>8</v>
      </c>
      <c r="B24" s="10">
        <f>IF(ISBLANK(A24),"",IF(ISERROR(MATCH(A24,OfficeUse!$G$3:$BW$3,0)),E24,IF(INDEX(OfficeUse!$G$2:$BW$2,MATCH(A24,OfficeUse!$G$3:$BW$3,0))="",E24,INDEX(OfficeUse!$G$2:$BW$2,MATCH(A24,OfficeUse!$G$3:$BW$3,0)))))</f>
        <v>1</v>
      </c>
      <c r="C24" s="2" t="str">
        <f t="shared" si="1"/>
        <v>2016A</v>
      </c>
      <c r="D24" s="50" t="str">
        <f>IF(ISBLANK(A24),"",IF(ISERROR(MATCH(A24,A$7:A23,0)),"",INDEX(C$7:C23,MATCH(A24,A$7:A23,0))))</f>
        <v/>
      </c>
      <c r="E24" s="65"/>
      <c r="F24" s="65"/>
      <c r="G24" t="str">
        <v/>
      </c>
    </row>
    <row r="25" spans="1:7">
      <c r="A25" s="58"/>
      <c r="B25" s="10" t="str">
        <f>IF(ISBLANK(A25),"",IF(ISERROR(MATCH(A25,OfficeUse!$G$3:$BW$3,0)),E25,IF(INDEX(OfficeUse!$G$2:$BW$2,MATCH(A25,OfficeUse!$G$3:$BW$3,0))="",E25,INDEX(OfficeUse!$G$2:$BW$2,MATCH(A25,OfficeUse!$G$3:$BW$3,0)))))</f>
        <v/>
      </c>
      <c r="C25" s="2" t="str">
        <f t="shared" si="1"/>
        <v>2016A</v>
      </c>
      <c r="D25" s="50" t="str">
        <f>IF(ISBLANK(A25),"",IF(ISERROR(MATCH(A25,A$7:A24,0)),"",INDEX(C$7:C24,MATCH(A25,A$7:A24,0))))</f>
        <v/>
      </c>
      <c r="E25" s="65"/>
      <c r="F25" s="65"/>
      <c r="G25" t="str">
        <v/>
      </c>
    </row>
    <row r="26" spans="1:7">
      <c r="A26" s="58"/>
      <c r="B26" s="10" t="str">
        <f>IF(ISBLANK(A26),"",IF(ISERROR(MATCH(A26,OfficeUse!$G$3:$BW$3,0)),E26,IF(INDEX(OfficeUse!$G$2:$BW$2,MATCH(A26,OfficeUse!$G$3:$BW$3,0))="",E26,INDEX(OfficeUse!$G$2:$BW$2,MATCH(A26,OfficeUse!$G$3:$BW$3,0)))))</f>
        <v/>
      </c>
      <c r="C26" s="2" t="str">
        <f t="shared" si="1"/>
        <v>2016A</v>
      </c>
      <c r="D26" s="50" t="str">
        <f>IF(ISBLANK(A26),"",IF(ISERROR(MATCH(A26,A$7:A25,0)),"",INDEX(C$7:C25,MATCH(A26,A$7:A25,0))))</f>
        <v/>
      </c>
      <c r="E26" s="65"/>
      <c r="F26" s="65"/>
      <c r="G26" t="str">
        <v/>
      </c>
    </row>
    <row r="27" spans="1:7">
      <c r="A27" s="8" t="s">
        <v>50</v>
      </c>
      <c r="B27" s="13">
        <f>SUM(B20:B26)</f>
        <v>14</v>
      </c>
      <c r="C27" s="2"/>
      <c r="G27" t="str">
        <v/>
      </c>
    </row>
    <row r="28" spans="1:7">
      <c r="A28" s="7"/>
      <c r="B28" s="12"/>
      <c r="C28" s="2"/>
      <c r="G28" t="str">
        <v/>
      </c>
    </row>
    <row r="29" spans="1:7">
      <c r="A29" s="7"/>
      <c r="B29" s="12">
        <f>B18</f>
        <v>2016</v>
      </c>
      <c r="C29" s="2"/>
      <c r="G29" t="str">
        <v/>
      </c>
    </row>
    <row r="30" spans="1:7" ht="18">
      <c r="A30" s="15" t="s">
        <v>6</v>
      </c>
      <c r="C30" s="2">
        <f>B29</f>
        <v>2016</v>
      </c>
      <c r="E30" s="53" t="s">
        <v>85</v>
      </c>
      <c r="F30" s="53" t="s">
        <v>64</v>
      </c>
      <c r="G30" t="str">
        <v/>
      </c>
    </row>
    <row r="31" spans="1:7">
      <c r="A31" s="58"/>
      <c r="B31" s="10" t="str">
        <f>IF(ISBLANK(A31),"",IF(ISERROR(MATCH(A31,OfficeUse!$G$3:$BW$3,0)),E31,IF(INDEX(OfficeUse!$G$2:$BW$2,MATCH(A31,OfficeUse!$G$3:$BW$3,0))="",E31,INDEX(OfficeUse!$G$2:$BW$2,MATCH(A31,OfficeUse!$G$3:$BW$3,0)))))</f>
        <v/>
      </c>
      <c r="C31" s="2" t="str">
        <f>CONCATENATE(TEXT(B29,"0"),IF(A30="Fall","C",IF(A30="Summer","B","A")))</f>
        <v>2016B</v>
      </c>
      <c r="D31" s="50" t="str">
        <f>IF(ISBLANK(A31),"",IF(ISERROR(MATCH(A31,A$7:A30,0)),"",INDEX(C$7:C30,MATCH(A31,A$7:A30,0))))</f>
        <v/>
      </c>
      <c r="E31" s="65"/>
      <c r="F31" s="65"/>
      <c r="G31" t="str">
        <v/>
      </c>
    </row>
    <row r="32" spans="1:7">
      <c r="A32" s="58"/>
      <c r="B32" s="10" t="str">
        <f>IF(ISBLANK(A32),"",IF(ISERROR(MATCH(A32,OfficeUse!$G$3:$BW$3,0)),E32,IF(INDEX(OfficeUse!$G$2:$BW$2,MATCH(A32,OfficeUse!$G$3:$BW$3,0))="",E32,INDEX(OfficeUse!$G$2:$BW$2,MATCH(A32,OfficeUse!$G$3:$BW$3,0)))))</f>
        <v/>
      </c>
      <c r="C32" s="2" t="str">
        <f>C31</f>
        <v>2016B</v>
      </c>
      <c r="D32" s="50" t="str">
        <f>IF(ISBLANK(A32),"",IF(ISERROR(MATCH(A32,A$7:A31,0)),"",INDEX(C$7:C31,MATCH(A32,A$7:A31,0))))</f>
        <v/>
      </c>
      <c r="E32" s="65"/>
      <c r="F32" s="65"/>
      <c r="G32" t="str">
        <v/>
      </c>
    </row>
    <row r="33" spans="1:7">
      <c r="A33" s="58"/>
      <c r="B33" s="10" t="str">
        <f>IF(ISBLANK(A33),"",IF(ISERROR(MATCH(A33,OfficeUse!$G$3:$BW$3,0)),E33,IF(INDEX(OfficeUse!$G$2:$BW$2,MATCH(A33,OfficeUse!$G$3:$BW$3,0))="",E33,INDEX(OfficeUse!$G$2:$BW$2,MATCH(A33,OfficeUse!$G$3:$BW$3,0)))))</f>
        <v/>
      </c>
      <c r="C33" s="2" t="str">
        <f t="shared" ref="C33" si="2">C32</f>
        <v>2016B</v>
      </c>
      <c r="D33" s="50" t="str">
        <f>IF(ISBLANK(A33),"",IF(ISERROR(MATCH(A33,A$7:A32,0)),"",INDEX(C$7:C32,MATCH(A33,A$7:A32,0))))</f>
        <v/>
      </c>
      <c r="E33" s="65"/>
      <c r="F33" s="65"/>
      <c r="G33" t="str">
        <v/>
      </c>
    </row>
    <row r="34" spans="1:7" s="5" customFormat="1">
      <c r="A34" s="8"/>
      <c r="B34" s="13">
        <f>SUM(B31:B33)</f>
        <v>0</v>
      </c>
      <c r="C34" s="6"/>
      <c r="D34" s="51"/>
      <c r="E34" s="54"/>
      <c r="F34" s="54"/>
      <c r="G34" t="str">
        <v/>
      </c>
    </row>
    <row r="35" spans="1:7">
      <c r="A35" s="7"/>
      <c r="B35" s="12"/>
      <c r="C35" s="2"/>
      <c r="G35" t="str">
        <v/>
      </c>
    </row>
    <row r="36" spans="1:7" ht="20">
      <c r="A36" s="19" t="str">
        <f>IF(ISBLANK($B$6),"",CONCATENATE(TEXT(B36,0),"-",TEXT(B36+1,0)))</f>
        <v>2016-2017</v>
      </c>
      <c r="B36" s="12">
        <f>B18</f>
        <v>2016</v>
      </c>
      <c r="C36" s="2"/>
      <c r="G36" t="str">
        <v/>
      </c>
    </row>
    <row r="37" spans="1:7" ht="18">
      <c r="A37" s="15" t="s">
        <v>0</v>
      </c>
      <c r="C37" s="2">
        <f>B36</f>
        <v>2016</v>
      </c>
      <c r="E37" s="53" t="s">
        <v>85</v>
      </c>
      <c r="F37" s="53" t="s">
        <v>64</v>
      </c>
      <c r="G37" t="str">
        <v/>
      </c>
    </row>
    <row r="38" spans="1:7">
      <c r="A38" s="58" t="s">
        <v>9</v>
      </c>
      <c r="B38" s="10">
        <f>IF(ISBLANK(A38),"",IF(ISERROR(MATCH(A38,OfficeUse!$G$3:$BW$3,0)),E38,IF(INDEX(OfficeUse!$G$2:$BW$2,MATCH(A38,OfficeUse!$G$3:$BW$3,0))="",E38,INDEX(OfficeUse!$G$2:$BW$2,MATCH(A38,OfficeUse!$G$3:$BW$3,0)))))</f>
        <v>4</v>
      </c>
      <c r="C38" s="2" t="str">
        <f>CONCATENATE(TEXT(B36,"0"),IF(A37="Fall","C",IF(A37="Summer","B","A")))</f>
        <v>2016C</v>
      </c>
      <c r="D38" s="50" t="str">
        <f>IF(ISBLANK(A38),"",IF(ISERROR(MATCH(A38,A$7:A37,0)),"",INDEX(C$7:C37,MATCH(A38,A$7:A37,0))))</f>
        <v/>
      </c>
      <c r="E38" s="65"/>
      <c r="F38" s="65"/>
      <c r="G38" t="str">
        <v/>
      </c>
    </row>
    <row r="39" spans="1:7">
      <c r="A39" s="58" t="s">
        <v>26</v>
      </c>
      <c r="B39" s="10">
        <f>IF(ISBLANK(A39),"",IF(ISERROR(MATCH(A39,OfficeUse!$G$3:$BW$3,0)),E39,IF(INDEX(OfficeUse!$G$2:$BW$2,MATCH(A39,OfficeUse!$G$3:$BW$3,0))="",E39,INDEX(OfficeUse!$G$2:$BW$2,MATCH(A39,OfficeUse!$G$3:$BW$3,0)))))</f>
        <v>3</v>
      </c>
      <c r="C39" t="str">
        <f>C38</f>
        <v>2016C</v>
      </c>
      <c r="D39" s="50" t="str">
        <f>IF(ISBLANK(A39),"",IF(ISERROR(MATCH(A39,A$7:A38,0)),"",INDEX(C$7:C38,MATCH(A39,A$7:A38,0))))</f>
        <v/>
      </c>
      <c r="E39" s="65"/>
      <c r="F39" s="65"/>
      <c r="G39" t="str">
        <v/>
      </c>
    </row>
    <row r="40" spans="1:7">
      <c r="A40" s="58" t="s">
        <v>66</v>
      </c>
      <c r="B40" s="10">
        <f>IF(ISBLANK(A40),"",IF(ISERROR(MATCH(A40,OfficeUse!$G$3:$BW$3,0)),E40,IF(INDEX(OfficeUse!$G$2:$BW$2,MATCH(A40,OfficeUse!$G$3:$BW$3,0))="",E40,INDEX(OfficeUse!$G$2:$BW$2,MATCH(A40,OfficeUse!$G$3:$BW$3,0)))))</f>
        <v>3</v>
      </c>
      <c r="C40" t="str">
        <f t="shared" ref="C40:C44" si="3">C39</f>
        <v>2016C</v>
      </c>
      <c r="D40" s="50" t="str">
        <f>IF(ISBLANK(A40),"",IF(ISERROR(MATCH(A40,A$7:A39,0)),"",INDEX(C$7:C39,MATCH(A40,A$7:A39,0))))</f>
        <v/>
      </c>
      <c r="E40" s="65">
        <v>3</v>
      </c>
      <c r="F40" s="65" t="s">
        <v>115</v>
      </c>
      <c r="G40" t="str">
        <v/>
      </c>
    </row>
    <row r="41" spans="1:7">
      <c r="A41" s="58" t="s">
        <v>68</v>
      </c>
      <c r="B41" s="10">
        <f>IF(ISBLANK(A41),"",IF(ISERROR(MATCH(A41,OfficeUse!$G$3:$BW$3,0)),E41,IF(INDEX(OfficeUse!$G$2:$BW$2,MATCH(A41,OfficeUse!$G$3:$BW$3,0))="",E41,INDEX(OfficeUse!$G$2:$BW$2,MATCH(A41,OfficeUse!$G$3:$BW$3,0)))))</f>
        <v>4</v>
      </c>
      <c r="C41" t="str">
        <f t="shared" si="3"/>
        <v>2016C</v>
      </c>
      <c r="D41" s="50" t="str">
        <f>IF(ISBLANK(A41),"",IF(ISERROR(MATCH(A41,A$7:A40,0)),"",INDEX(C$7:C40,MATCH(A41,A$7:A40,0))))</f>
        <v/>
      </c>
      <c r="E41" s="65"/>
      <c r="F41" s="65"/>
      <c r="G41" t="str">
        <v/>
      </c>
    </row>
    <row r="42" spans="1:7">
      <c r="A42" s="58"/>
      <c r="B42" s="10" t="str">
        <f>IF(ISBLANK(A42),"",IF(ISERROR(MATCH(A42,OfficeUse!$G$3:$BW$3,0)),E42,IF(INDEX(OfficeUse!$G$2:$BW$2,MATCH(A42,OfficeUse!$G$3:$BW$3,0))="",E42,INDEX(OfficeUse!$G$2:$BW$2,MATCH(A42,OfficeUse!$G$3:$BW$3,0)))))</f>
        <v/>
      </c>
      <c r="C42" t="str">
        <f t="shared" si="3"/>
        <v>2016C</v>
      </c>
      <c r="D42" s="50" t="str">
        <f>IF(ISBLANK(A42),"",IF(ISERROR(MATCH(A42,A$7:A41,0)),"",INDEX(C$7:C41,MATCH(A42,A$7:A41,0))))</f>
        <v/>
      </c>
      <c r="E42" s="65"/>
      <c r="F42" s="65"/>
      <c r="G42" t="str">
        <v/>
      </c>
    </row>
    <row r="43" spans="1:7">
      <c r="A43" s="58"/>
      <c r="B43" s="10" t="str">
        <f>IF(ISBLANK(A43),"",IF(ISERROR(MATCH(A43,OfficeUse!$G$3:$BW$3,0)),E43,IF(INDEX(OfficeUse!$G$2:$BW$2,MATCH(A43,OfficeUse!$G$3:$BW$3,0))="",E43,INDEX(OfficeUse!$G$2:$BW$2,MATCH(A43,OfficeUse!$G$3:$BW$3,0)))))</f>
        <v/>
      </c>
      <c r="C43" t="str">
        <f t="shared" si="3"/>
        <v>2016C</v>
      </c>
      <c r="D43" s="50" t="str">
        <f>IF(ISBLANK(A43),"",IF(ISERROR(MATCH(A43,A$7:A42,0)),"",INDEX(C$7:C42,MATCH(A43,A$7:A42,0))))</f>
        <v/>
      </c>
      <c r="E43" s="65"/>
      <c r="F43" s="65"/>
      <c r="G43" t="str">
        <v/>
      </c>
    </row>
    <row r="44" spans="1:7">
      <c r="A44" s="58"/>
      <c r="B44" s="10" t="str">
        <f>IF(ISBLANK(A44),"",IF(ISERROR(MATCH(A44,OfficeUse!$G$3:$BW$3,0)),E44,IF(INDEX(OfficeUse!$G$2:$BW$2,MATCH(A44,OfficeUse!$G$3:$BW$3,0))="",E44,INDEX(OfficeUse!$G$2:$BW$2,MATCH(A44,OfficeUse!$G$3:$BW$3,0)))))</f>
        <v/>
      </c>
      <c r="C44" t="str">
        <f t="shared" si="3"/>
        <v>2016C</v>
      </c>
      <c r="D44" s="50" t="str">
        <f>IF(ISBLANK(A44),"",IF(ISERROR(MATCH(A44,A$7:A43,0)),"",INDEX(C$7:C43,MATCH(A44,A$7:A43,0))))</f>
        <v/>
      </c>
      <c r="E44" s="65"/>
      <c r="F44" s="65"/>
      <c r="G44" t="str">
        <v/>
      </c>
    </row>
    <row r="45" spans="1:7">
      <c r="A45" s="8" t="s">
        <v>50</v>
      </c>
      <c r="B45" s="11">
        <f>SUM(B38:B44)</f>
        <v>14</v>
      </c>
      <c r="C45" s="5"/>
      <c r="G45" t="str">
        <v/>
      </c>
    </row>
    <row r="46" spans="1:7">
      <c r="A46" s="7"/>
      <c r="B46" s="10"/>
      <c r="G46" t="str">
        <v/>
      </c>
    </row>
    <row r="47" spans="1:7" ht="20">
      <c r="A47" s="19"/>
      <c r="B47" s="14">
        <f>B18+1</f>
        <v>2017</v>
      </c>
      <c r="G47" t="str">
        <v/>
      </c>
    </row>
    <row r="48" spans="1:7" ht="18">
      <c r="A48" s="15" t="s">
        <v>5</v>
      </c>
      <c r="C48" s="2">
        <f>B47</f>
        <v>2017</v>
      </c>
      <c r="E48" s="53" t="s">
        <v>85</v>
      </c>
      <c r="F48" s="53" t="s">
        <v>64</v>
      </c>
      <c r="G48" t="str">
        <v/>
      </c>
    </row>
    <row r="49" spans="1:7">
      <c r="A49" s="58" t="s">
        <v>17</v>
      </c>
      <c r="B49" s="10">
        <f>IF(ISBLANK(A49),"",IF(ISERROR(MATCH(A49,OfficeUse!$G$3:$BW$3,0)),E49,IF(INDEX(OfficeUse!$G$2:$BW$2,MATCH(A49,OfficeUse!$G$3:$BW$3,0))="",E49,INDEX(OfficeUse!$G$2:$BW$2,MATCH(A49,OfficeUse!$G$3:$BW$3,0)))))</f>
        <v>4</v>
      </c>
      <c r="C49" s="2" t="str">
        <f>CONCATENATE(TEXT(B47,"0"),IF(A48="Fall","C",IF(A48="Summer","B","A")))</f>
        <v>2017A</v>
      </c>
      <c r="D49" s="50" t="str">
        <f>IF(ISBLANK(A49),"",IF(ISERROR(MATCH(A49,A$7:A48,0)),"",INDEX(C$7:C48,MATCH(A49,A$7:A48,0))))</f>
        <v/>
      </c>
      <c r="E49" s="65"/>
      <c r="F49" s="65"/>
      <c r="G49" t="str">
        <v/>
      </c>
    </row>
    <row r="50" spans="1:7">
      <c r="A50" s="58" t="s">
        <v>41</v>
      </c>
      <c r="B50" s="10">
        <f>IF(ISBLANK(A50),"",IF(ISERROR(MATCH(A50,OfficeUse!$G$3:$BW$3,0)),E50,IF(INDEX(OfficeUse!$G$2:$BW$2,MATCH(A50,OfficeUse!$G$3:$BW$3,0))="",E50,INDEX(OfficeUse!$G$2:$BW$2,MATCH(A50,OfficeUse!$G$3:$BW$3,0)))))</f>
        <v>3</v>
      </c>
      <c r="C50" t="str">
        <f>C49</f>
        <v>2017A</v>
      </c>
      <c r="D50" s="50" t="str">
        <f>IF(ISBLANK(A50),"",IF(ISERROR(MATCH(A50,A$7:A49,0)),"",INDEX(C$7:C49,MATCH(A50,A$7:A49,0))))</f>
        <v/>
      </c>
      <c r="E50" s="65"/>
      <c r="F50" s="65"/>
      <c r="G50" t="str">
        <v/>
      </c>
    </row>
    <row r="51" spans="1:7">
      <c r="A51" s="58" t="s">
        <v>66</v>
      </c>
      <c r="B51" s="10">
        <f>IF(ISBLANK(A51),"",IF(ISERROR(MATCH(A51,OfficeUse!$G$3:$BW$3,0)),E51,IF(INDEX(OfficeUse!$G$2:$BW$2,MATCH(A51,OfficeUse!$G$3:$BW$3,0))="",E51,INDEX(OfficeUse!$G$2:$BW$2,MATCH(A51,OfficeUse!$G$3:$BW$3,0)))))</f>
        <v>3</v>
      </c>
      <c r="C51" t="str">
        <f t="shared" ref="C51:C55" si="4">C50</f>
        <v>2017A</v>
      </c>
      <c r="D51" s="50" t="str">
        <f>IF(ISBLANK(A51),"",IF(ISERROR(MATCH(A51,A$7:A50,0)),"",INDEX(C$7:C50,MATCH(A51,A$7:A50,0))))</f>
        <v>2016C</v>
      </c>
      <c r="E51" s="65">
        <v>3</v>
      </c>
      <c r="F51" s="65" t="s">
        <v>115</v>
      </c>
      <c r="G51" t="str">
        <v/>
      </c>
    </row>
    <row r="52" spans="1:7">
      <c r="A52" s="58" t="s">
        <v>111</v>
      </c>
      <c r="B52" s="10">
        <f>IF(ISBLANK(A52),"",IF(ISERROR(MATCH(A52,OfficeUse!$G$3:$BW$3,0)),E52,IF(INDEX(OfficeUse!$G$2:$BW$2,MATCH(A52,OfficeUse!$G$3:$BW$3,0))="",E52,INDEX(OfficeUse!$G$2:$BW$2,MATCH(A52,OfficeUse!$G$3:$BW$3,0)))))</f>
        <v>4</v>
      </c>
      <c r="C52" t="str">
        <f t="shared" si="4"/>
        <v>2017A</v>
      </c>
      <c r="D52" s="50" t="str">
        <f>IF(ISBLANK(A52),"",IF(ISERROR(MATCH(A52,A$7:A51,0)),"",INDEX(C$7:C51,MATCH(A52,A$7:A51,0))))</f>
        <v/>
      </c>
      <c r="E52" s="65"/>
      <c r="F52" s="65"/>
      <c r="G52" t="str">
        <v/>
      </c>
    </row>
    <row r="53" spans="1:7">
      <c r="A53" s="58"/>
      <c r="B53" s="10" t="str">
        <f>IF(ISBLANK(A53),"",IF(ISERROR(MATCH(A53,OfficeUse!$G$3:$BW$3,0)),E53,IF(INDEX(OfficeUse!$G$2:$BW$2,MATCH(A53,OfficeUse!$G$3:$BW$3,0))="",E53,INDEX(OfficeUse!$G$2:$BW$2,MATCH(A53,OfficeUse!$G$3:$BW$3,0)))))</f>
        <v/>
      </c>
      <c r="C53" t="str">
        <f t="shared" si="4"/>
        <v>2017A</v>
      </c>
      <c r="D53" s="50" t="str">
        <f>IF(ISBLANK(A53),"",IF(ISERROR(MATCH(A53,A$7:A52,0)),"",INDEX(C$7:C52,MATCH(A53,A$7:A52,0))))</f>
        <v/>
      </c>
      <c r="E53" s="65"/>
      <c r="F53" s="65"/>
      <c r="G53" t="str">
        <v/>
      </c>
    </row>
    <row r="54" spans="1:7">
      <c r="A54" s="58"/>
      <c r="B54" s="10" t="str">
        <f>IF(ISBLANK(A54),"",IF(ISERROR(MATCH(A54,OfficeUse!$G$3:$BW$3,0)),E54,IF(INDEX(OfficeUse!$G$2:$BW$2,MATCH(A54,OfficeUse!$G$3:$BW$3,0))="",E54,INDEX(OfficeUse!$G$2:$BW$2,MATCH(A54,OfficeUse!$G$3:$BW$3,0)))))</f>
        <v/>
      </c>
      <c r="C54" t="str">
        <f t="shared" si="4"/>
        <v>2017A</v>
      </c>
      <c r="D54" s="50" t="str">
        <f>IF(ISBLANK(A54),"",IF(ISERROR(MATCH(A54,A$7:A53,0)),"",INDEX(C$7:C53,MATCH(A54,A$7:A53,0))))</f>
        <v/>
      </c>
      <c r="E54" s="65"/>
      <c r="F54" s="65"/>
      <c r="G54" t="str">
        <v/>
      </c>
    </row>
    <row r="55" spans="1:7">
      <c r="A55" s="58"/>
      <c r="B55" s="10" t="str">
        <f>IF(ISBLANK(A55),"",IF(ISERROR(MATCH(A55,OfficeUse!$G$3:$BW$3,0)),E55,IF(INDEX(OfficeUse!$G$2:$BW$2,MATCH(A55,OfficeUse!$G$3:$BW$3,0))="",E55,INDEX(OfficeUse!$G$2:$BW$2,MATCH(A55,OfficeUse!$G$3:$BW$3,0)))))</f>
        <v/>
      </c>
      <c r="C55" t="str">
        <f t="shared" si="4"/>
        <v>2017A</v>
      </c>
      <c r="D55" s="50" t="str">
        <f>IF(ISBLANK(A55),"",IF(ISERROR(MATCH(A55,A$7:A54,0)),"",INDEX(C$7:C54,MATCH(A55,A$7:A54,0))))</f>
        <v/>
      </c>
      <c r="E55" s="65"/>
      <c r="F55" s="65"/>
      <c r="G55" t="str">
        <v/>
      </c>
    </row>
    <row r="56" spans="1:7">
      <c r="A56" s="8" t="s">
        <v>50</v>
      </c>
      <c r="B56" s="13">
        <f>SUM(B49:B55)</f>
        <v>14</v>
      </c>
      <c r="C56" s="5"/>
      <c r="G56" t="str">
        <v/>
      </c>
    </row>
    <row r="57" spans="1:7">
      <c r="A57" s="7"/>
      <c r="B57" s="12"/>
    </row>
    <row r="58" spans="1:7">
      <c r="A58" s="7"/>
      <c r="B58" s="12">
        <f>B47</f>
        <v>2017</v>
      </c>
    </row>
    <row r="59" spans="1:7" ht="18">
      <c r="A59" s="15" t="s">
        <v>6</v>
      </c>
      <c r="C59" s="2">
        <f>B58</f>
        <v>2017</v>
      </c>
      <c r="E59" s="53" t="s">
        <v>85</v>
      </c>
      <c r="F59" s="53" t="s">
        <v>64</v>
      </c>
    </row>
    <row r="60" spans="1:7">
      <c r="A60" s="58"/>
      <c r="B60" s="10" t="str">
        <f>IF(ISBLANK(A60),"",IF(ISERROR(MATCH(A60,OfficeUse!$G$3:$BW$3,0)),E60,IF(INDEX(OfficeUse!$G$2:$BW$2,MATCH(A60,OfficeUse!$G$3:$BW$3,0))="",E60,INDEX(OfficeUse!$G$2:$BW$2,MATCH(A60,OfficeUse!$G$3:$BW$3,0)))))</f>
        <v/>
      </c>
      <c r="C60" s="2" t="str">
        <f>CONCATENATE(TEXT(B58,"0"),IF(A59="Fall","C",IF(A59="Summer","B","A")))</f>
        <v>2017B</v>
      </c>
      <c r="D60" s="50" t="str">
        <f>IF(ISBLANK(A60),"",IF(ISERROR(MATCH(A60,A$7:A59,0)),"",INDEX(C$7:C59,MATCH(A60,A$7:A59,0))))</f>
        <v/>
      </c>
      <c r="E60" s="65"/>
      <c r="F60" s="65"/>
    </row>
    <row r="61" spans="1:7">
      <c r="A61" s="58"/>
      <c r="B61" s="10" t="str">
        <f>IF(ISBLANK(A61),"",IF(ISERROR(MATCH(A61,OfficeUse!$G$3:$BW$3,0)),E61,IF(INDEX(OfficeUse!$G$2:$BW$2,MATCH(A61,OfficeUse!$G$3:$BW$3,0))="",E61,INDEX(OfficeUse!$G$2:$BW$2,MATCH(A61,OfficeUse!$G$3:$BW$3,0)))))</f>
        <v/>
      </c>
      <c r="C61" s="2" t="str">
        <f>C60</f>
        <v>2017B</v>
      </c>
      <c r="D61" s="50" t="str">
        <f>IF(ISBLANK(A61),"",IF(ISERROR(MATCH(A61,A$7:A60,0)),"",INDEX(C$7:C60,MATCH(A61,A$7:A60,0))))</f>
        <v/>
      </c>
      <c r="E61" s="65"/>
      <c r="F61" s="65"/>
    </row>
    <row r="62" spans="1:7">
      <c r="A62" s="58"/>
      <c r="B62" s="10" t="str">
        <f>IF(ISBLANK(A62),"",IF(ISERROR(MATCH(A62,OfficeUse!$G$3:$BW$3,0)),E62,IF(INDEX(OfficeUse!$G$2:$BW$2,MATCH(A62,OfficeUse!$G$3:$BW$3,0))="",E62,INDEX(OfficeUse!$G$2:$BW$2,MATCH(A62,OfficeUse!$G$3:$BW$3,0)))))</f>
        <v/>
      </c>
      <c r="C62" s="2" t="str">
        <f t="shared" ref="C62" si="5">C61</f>
        <v>2017B</v>
      </c>
      <c r="D62" s="50" t="str">
        <f>IF(ISBLANK(A62),"",IF(ISERROR(MATCH(A62,A$7:A61,0)),"",INDEX(C$7:C61,MATCH(A62,A$7:A61,0))))</f>
        <v/>
      </c>
      <c r="E62" s="65"/>
      <c r="F62" s="65"/>
    </row>
    <row r="63" spans="1:7">
      <c r="A63" s="8"/>
      <c r="B63" s="13">
        <f>SUM(B60:B62)</f>
        <v>0</v>
      </c>
      <c r="C63" s="5"/>
    </row>
    <row r="64" spans="1:7">
      <c r="A64" s="7"/>
      <c r="B64" s="12"/>
    </row>
    <row r="65" spans="1:6" ht="20">
      <c r="A65" s="19" t="str">
        <f>IF(ISBLANK($B$6),"",CONCATENATE(TEXT(B65,0),"-",TEXT(B65+1,0)))</f>
        <v>2017-2018</v>
      </c>
      <c r="B65" s="12">
        <f>B47</f>
        <v>2017</v>
      </c>
    </row>
    <row r="66" spans="1:6" ht="18">
      <c r="A66" s="15" t="s">
        <v>0</v>
      </c>
      <c r="C66" s="2">
        <f>B65</f>
        <v>2017</v>
      </c>
      <c r="E66" s="53" t="s">
        <v>85</v>
      </c>
      <c r="F66" s="53" t="s">
        <v>64</v>
      </c>
    </row>
    <row r="67" spans="1:6">
      <c r="A67" s="58" t="s">
        <v>59</v>
      </c>
      <c r="B67" s="10">
        <f>IF(ISBLANK(A67),"",IF(ISERROR(MATCH(A67,OfficeUse!$G$3:$BW$3,0)),E67,IF(INDEX(OfficeUse!$G$2:$BW$2,MATCH(A67,OfficeUse!$G$3:$BW$3,0))="",E67,INDEX(OfficeUse!$G$2:$BW$2,MATCH(A67,OfficeUse!$G$3:$BW$3,0)))))</f>
        <v>3</v>
      </c>
      <c r="C67" s="2" t="str">
        <f>CONCATENATE(TEXT(B65,"0"),IF(A66="Fall","C",IF(A66="Summer","B","A")))</f>
        <v>2017C</v>
      </c>
      <c r="D67" s="50" t="str">
        <f>IF(ISBLANK(A67),"",IF(ISERROR(MATCH(A67,A$7:A66,0)),"",INDEX(C$7:C66,MATCH(A67,A$7:A66,0))))</f>
        <v/>
      </c>
      <c r="E67" s="65"/>
      <c r="F67" s="65"/>
    </row>
    <row r="68" spans="1:6">
      <c r="A68" s="58" t="s">
        <v>66</v>
      </c>
      <c r="B68" s="10">
        <f>IF(ISBLANK(A68),"",IF(ISERROR(MATCH(A68,OfficeUse!$G$3:$BW$3,0)),E68,IF(INDEX(OfficeUse!$G$2:$BW$2,MATCH(A68,OfficeUse!$G$3:$BW$3,0))="",E68,INDEX(OfficeUse!$G$2:$BW$2,MATCH(A68,OfficeUse!$G$3:$BW$3,0)))))</f>
        <v>3</v>
      </c>
      <c r="C68" t="str">
        <f>C67</f>
        <v>2017C</v>
      </c>
      <c r="D68" s="50" t="str">
        <f>IF(ISBLANK(A68),"",IF(ISERROR(MATCH(A68,A$7:A67,0)),"",INDEX(C$7:C67,MATCH(A68,A$7:A67,0))))</f>
        <v>2016C</v>
      </c>
      <c r="E68" s="65">
        <v>3</v>
      </c>
      <c r="F68" s="65" t="s">
        <v>115</v>
      </c>
    </row>
    <row r="69" spans="1:6">
      <c r="A69" s="58" t="s">
        <v>106</v>
      </c>
      <c r="B69" s="10">
        <f>IF(ISBLANK(A69),"",IF(ISERROR(MATCH(A69,OfficeUse!$G$3:$BW$3,0)),E69,IF(INDEX(OfficeUse!$G$2:$BW$2,MATCH(A69,OfficeUse!$G$3:$BW$3,0))="",E69,INDEX(OfficeUse!$G$2:$BW$2,MATCH(A69,OfficeUse!$G$3:$BW$3,0)))))</f>
        <v>3</v>
      </c>
      <c r="C69" t="str">
        <f t="shared" ref="C69:C73" si="6">C68</f>
        <v>2017C</v>
      </c>
      <c r="D69" s="50" t="str">
        <f>IF(ISBLANK(A69),"",IF(ISERROR(MATCH(A69,A$7:A68,0)),"",INDEX(C$7:C68,MATCH(A69,A$7:A68,0))))</f>
        <v/>
      </c>
      <c r="E69" s="65"/>
      <c r="F69" s="65"/>
    </row>
    <row r="70" spans="1:6">
      <c r="A70" s="58" t="s">
        <v>66</v>
      </c>
      <c r="B70" s="10">
        <f>IF(ISBLANK(A70),"",IF(ISERROR(MATCH(A70,OfficeUse!$G$3:$BW$3,0)),E70,IF(INDEX(OfficeUse!$G$2:$BW$2,MATCH(A70,OfficeUse!$G$3:$BW$3,0))="",E70,INDEX(OfficeUse!$G$2:$BW$2,MATCH(A70,OfficeUse!$G$3:$BW$3,0)))))</f>
        <v>3</v>
      </c>
      <c r="C70" t="str">
        <f t="shared" si="6"/>
        <v>2017C</v>
      </c>
      <c r="D70" s="50" t="str">
        <f>IF(ISBLANK(A70),"",IF(ISERROR(MATCH(A70,A$7:A69,0)),"",INDEX(C$7:C69,MATCH(A70,A$7:A69,0))))</f>
        <v>2016C</v>
      </c>
      <c r="E70" s="65">
        <v>3</v>
      </c>
      <c r="F70" s="65" t="s">
        <v>114</v>
      </c>
    </row>
    <row r="71" spans="1:6">
      <c r="A71" s="58" t="s">
        <v>66</v>
      </c>
      <c r="B71" s="10">
        <f>IF(ISBLANK(A71),"",IF(ISERROR(MATCH(A71,OfficeUse!$G$3:$BW$3,0)),E71,IF(INDEX(OfficeUse!$G$2:$BW$2,MATCH(A71,OfficeUse!$G$3:$BW$3,0))="",E71,INDEX(OfficeUse!$G$2:$BW$2,MATCH(A71,OfficeUse!$G$3:$BW$3,0)))))</f>
        <v>4</v>
      </c>
      <c r="C71" t="str">
        <f t="shared" si="6"/>
        <v>2017C</v>
      </c>
      <c r="D71" s="50" t="str">
        <f>IF(ISBLANK(A71),"",IF(ISERROR(MATCH(A71,A$7:A70,0)),"",INDEX(C$7:C70,MATCH(A71,A$7:A70,0))))</f>
        <v>2016C</v>
      </c>
      <c r="E71" s="65">
        <v>4</v>
      </c>
      <c r="F71" s="65" t="s">
        <v>105</v>
      </c>
    </row>
    <row r="72" spans="1:6">
      <c r="A72" s="58"/>
      <c r="B72" s="10" t="str">
        <f>IF(ISBLANK(A72),"",IF(ISERROR(MATCH(A72,OfficeUse!$G$3:$BW$3,0)),E72,IF(INDEX(OfficeUse!$G$2:$BW$2,MATCH(A72,OfficeUse!$G$3:$BW$3,0))="",E72,INDEX(OfficeUse!$G$2:$BW$2,MATCH(A72,OfficeUse!$G$3:$BW$3,0)))))</f>
        <v/>
      </c>
      <c r="C72" t="str">
        <f t="shared" si="6"/>
        <v>2017C</v>
      </c>
      <c r="D72" s="50" t="str">
        <f>IF(ISBLANK(A72),"",IF(ISERROR(MATCH(A72,A$7:A71,0)),"",INDEX(C$7:C71,MATCH(A72,A$7:A71,0))))</f>
        <v/>
      </c>
      <c r="E72" s="65"/>
      <c r="F72" s="65"/>
    </row>
    <row r="73" spans="1:6">
      <c r="A73" s="58"/>
      <c r="B73" s="10" t="str">
        <f>IF(ISBLANK(A73),"",IF(ISERROR(MATCH(A73,OfficeUse!$G$3:$BW$3,0)),E73,IF(INDEX(OfficeUse!$G$2:$BW$2,MATCH(A73,OfficeUse!$G$3:$BW$3,0))="",E73,INDEX(OfficeUse!$G$2:$BW$2,MATCH(A73,OfficeUse!$G$3:$BW$3,0)))))</f>
        <v/>
      </c>
      <c r="C73" t="str">
        <f t="shared" si="6"/>
        <v>2017C</v>
      </c>
      <c r="D73" s="50" t="str">
        <f>IF(ISBLANK(A73),"",IF(ISERROR(MATCH(A73,A$7:A72,0)),"",INDEX(C$7:C72,MATCH(A73,A$7:A72,0))))</f>
        <v/>
      </c>
      <c r="E73" s="65"/>
      <c r="F73" s="65"/>
    </row>
    <row r="74" spans="1:6">
      <c r="A74" s="7"/>
      <c r="B74" s="11">
        <f>SUM(B67:B73)</f>
        <v>16</v>
      </c>
    </row>
    <row r="75" spans="1:6">
      <c r="A75" s="7"/>
      <c r="B75" s="10"/>
    </row>
    <row r="76" spans="1:6" ht="20">
      <c r="A76" s="19" t="str">
        <f>IF(ISBLANK($B$6),"",CONCATENATE(TEXT(B76,0),"-",TEXT(B76+1,0)))</f>
        <v>2018-2019</v>
      </c>
      <c r="B76" s="14">
        <f>B47+1</f>
        <v>2018</v>
      </c>
    </row>
    <row r="77" spans="1:6" ht="18">
      <c r="A77" s="15" t="s">
        <v>5</v>
      </c>
      <c r="C77" s="2">
        <f>B76</f>
        <v>2018</v>
      </c>
      <c r="E77" s="53" t="s">
        <v>85</v>
      </c>
      <c r="F77" s="53" t="s">
        <v>64</v>
      </c>
    </row>
    <row r="78" spans="1:6">
      <c r="A78" s="58" t="s">
        <v>22</v>
      </c>
      <c r="B78" s="10">
        <f>IF(ISBLANK(A78),"",IF(ISERROR(MATCH(A78,OfficeUse!$G$3:$BW$3,0)),E78,IF(INDEX(OfficeUse!$G$2:$BW$2,MATCH(A78,OfficeUse!$G$3:$BW$3,0))="",E78,INDEX(OfficeUse!$G$2:$BW$2,MATCH(A78,OfficeUse!$G$3:$BW$3,0)))))</f>
        <v>4</v>
      </c>
      <c r="C78" s="2" t="str">
        <f>CONCATENATE(TEXT(B76,"0"),IF(A77="Fall","C",IF(A77="Summer","B","A")))</f>
        <v>2018A</v>
      </c>
      <c r="D78" s="50" t="str">
        <f>IF(ISBLANK(A78),"",IF(ISERROR(MATCH(A78,A$7:A77,0)),"",INDEX(C$7:C77,MATCH(A78,A$7:A77,0))))</f>
        <v/>
      </c>
      <c r="E78" s="65"/>
      <c r="F78" s="65"/>
    </row>
    <row r="79" spans="1:6">
      <c r="A79" s="58" t="s">
        <v>21</v>
      </c>
      <c r="B79" s="10">
        <f>IF(ISBLANK(A79),"",IF(ISERROR(MATCH(A79,OfficeUse!$G$3:$BW$3,0)),E79,IF(INDEX(OfficeUse!$G$2:$BW$2,MATCH(A79,OfficeUse!$G$3:$BW$3,0))="",E79,INDEX(OfficeUse!$G$2:$BW$2,MATCH(A79,OfficeUse!$G$3:$BW$3,0)))))</f>
        <v>4</v>
      </c>
      <c r="C79" t="str">
        <f>C78</f>
        <v>2018A</v>
      </c>
      <c r="D79" s="50" t="str">
        <f>IF(ISBLANK(A79),"",IF(ISERROR(MATCH(A79,A$7:A78,0)),"",INDEX(C$7:C78,MATCH(A79,A$7:A78,0))))</f>
        <v/>
      </c>
      <c r="E79" s="65"/>
      <c r="F79" s="65"/>
    </row>
    <row r="80" spans="1:6">
      <c r="A80" s="58" t="s">
        <v>40</v>
      </c>
      <c r="B80" s="10">
        <f>IF(ISBLANK(A80),"",IF(ISERROR(MATCH(A80,OfficeUse!$G$3:$BW$3,0)),E80,IF(INDEX(OfficeUse!$G$2:$BW$2,MATCH(A80,OfficeUse!$G$3:$BW$3,0))="",E80,INDEX(OfficeUse!$G$2:$BW$2,MATCH(A80,OfficeUse!$G$3:$BW$3,0)))))</f>
        <v>1</v>
      </c>
      <c r="C80" t="str">
        <f t="shared" ref="C80:C84" si="7">C79</f>
        <v>2018A</v>
      </c>
      <c r="D80" s="50" t="str">
        <f>IF(ISBLANK(A80),"",IF(ISERROR(MATCH(A80,A$7:A79,0)),"",INDEX(C$7:C79,MATCH(A80,A$7:A79,0))))</f>
        <v/>
      </c>
      <c r="E80" s="65"/>
      <c r="F80" s="65"/>
    </row>
    <row r="81" spans="1:6">
      <c r="A81" s="58" t="s">
        <v>66</v>
      </c>
      <c r="B81" s="10">
        <f>IF(ISBLANK(A81),"",IF(ISERROR(MATCH(A81,OfficeUse!$G$3:$BW$3,0)),E81,IF(INDEX(OfficeUse!$G$2:$BW$2,MATCH(A81,OfficeUse!$G$3:$BW$3,0))="",E81,INDEX(OfficeUse!$G$2:$BW$2,MATCH(A81,OfficeUse!$G$3:$BW$3,0)))))</f>
        <v>4</v>
      </c>
      <c r="C81" t="str">
        <f t="shared" si="7"/>
        <v>2018A</v>
      </c>
      <c r="D81" s="50" t="str">
        <f>IF(ISBLANK(A81),"",IF(ISERROR(MATCH(A81,A$7:A80,0)),"",INDEX(C$7:C80,MATCH(A81,A$7:A80,0))))</f>
        <v>2016C</v>
      </c>
      <c r="E81" s="65">
        <v>4</v>
      </c>
      <c r="F81" s="65" t="s">
        <v>114</v>
      </c>
    </row>
    <row r="82" spans="1:6">
      <c r="A82" s="58" t="s">
        <v>60</v>
      </c>
      <c r="B82" s="10">
        <f>IF(ISBLANK(A82),"",IF(ISERROR(MATCH(A82,OfficeUse!$G$3:$BW$3,0)),E82,IF(INDEX(OfficeUse!$G$2:$BW$2,MATCH(A82,OfficeUse!$G$3:$BW$3,0))="",E82,INDEX(OfficeUse!$G$2:$BW$2,MATCH(A82,OfficeUse!$G$3:$BW$3,0)))))</f>
        <v>3</v>
      </c>
      <c r="C82" t="str">
        <f t="shared" si="7"/>
        <v>2018A</v>
      </c>
      <c r="D82" s="50" t="str">
        <f>IF(ISBLANK(A82),"",IF(ISERROR(MATCH(A82,A$7:A81,0)),"",INDEX(C$7:C81,MATCH(A82,A$7:A81,0))))</f>
        <v/>
      </c>
      <c r="E82" s="65"/>
      <c r="F82" s="65"/>
    </row>
    <row r="83" spans="1:6">
      <c r="A83" s="58"/>
      <c r="B83" s="10" t="str">
        <f>IF(ISBLANK(A83),"",IF(ISERROR(MATCH(A83,OfficeUse!$G$3:$BW$3,0)),E83,IF(INDEX(OfficeUse!$G$2:$BW$2,MATCH(A83,OfficeUse!$G$3:$BW$3,0))="",E83,INDEX(OfficeUse!$G$2:$BW$2,MATCH(A83,OfficeUse!$G$3:$BW$3,0)))))</f>
        <v/>
      </c>
      <c r="C83" t="str">
        <f t="shared" si="7"/>
        <v>2018A</v>
      </c>
      <c r="D83" s="50" t="str">
        <f>IF(ISBLANK(A83),"",IF(ISERROR(MATCH(A83,A$7:A82,0)),"",INDEX(C$7:C82,MATCH(A83,A$7:A82,0))))</f>
        <v/>
      </c>
      <c r="E83" s="65"/>
      <c r="F83" s="65"/>
    </row>
    <row r="84" spans="1:6">
      <c r="A84" s="58"/>
      <c r="B84" s="10" t="str">
        <f>IF(ISBLANK(A84),"",IF(ISERROR(MATCH(A84,OfficeUse!$G$3:$BW$3,0)),E84,IF(INDEX(OfficeUse!$G$2:$BW$2,MATCH(A84,OfficeUse!$G$3:$BW$3,0))="",E84,INDEX(OfficeUse!$G$2:$BW$2,MATCH(A84,OfficeUse!$G$3:$BW$3,0)))))</f>
        <v/>
      </c>
      <c r="C84" t="str">
        <f t="shared" si="7"/>
        <v>2018A</v>
      </c>
      <c r="D84" s="50" t="str">
        <f>IF(ISBLANK(A84),"",IF(ISERROR(MATCH(A84,A$7:A83,0)),"",INDEX(C$7:C83,MATCH(A84,A$7:A83,0))))</f>
        <v/>
      </c>
      <c r="E84" s="65"/>
      <c r="F84" s="65"/>
    </row>
    <row r="85" spans="1:6">
      <c r="A85" s="8" t="s">
        <v>50</v>
      </c>
      <c r="B85" s="13">
        <f>SUM(B78:B84)</f>
        <v>16</v>
      </c>
      <c r="C85" s="5"/>
    </row>
    <row r="86" spans="1:6">
      <c r="A86" s="7"/>
      <c r="B86" s="12"/>
    </row>
    <row r="87" spans="1:6">
      <c r="A87" s="7"/>
      <c r="B87" s="12">
        <f>B76</f>
        <v>2018</v>
      </c>
    </row>
    <row r="88" spans="1:6" ht="18">
      <c r="A88" s="15" t="s">
        <v>6</v>
      </c>
      <c r="C88" s="2">
        <f>B87</f>
        <v>2018</v>
      </c>
      <c r="E88" s="53" t="s">
        <v>85</v>
      </c>
      <c r="F88" s="53" t="s">
        <v>64</v>
      </c>
    </row>
    <row r="89" spans="1:6">
      <c r="A89" s="58" t="s">
        <v>69</v>
      </c>
      <c r="B89" s="10">
        <f>IF(ISBLANK(A89),"",IF(ISERROR(MATCH(A89,OfficeUse!$G$3:$BW$3,0)),E89,IF(INDEX(OfficeUse!$G$2:$BW$2,MATCH(A89,OfficeUse!$G$3:$BW$3,0))="",E89,INDEX(OfficeUse!$G$2:$BW$2,MATCH(A89,OfficeUse!$G$3:$BW$3,0)))))</f>
        <v>3</v>
      </c>
      <c r="C89" s="2" t="str">
        <f>CONCATENATE(TEXT(B87,"0"),IF(A88="Fall","C",IF(A88="Summer","B","A")))</f>
        <v>2018B</v>
      </c>
      <c r="D89" s="50" t="str">
        <f>IF(ISBLANK(A89),"",IF(ISERROR(MATCH(A89,A$7:A88,0)),"",INDEX(C$7:C88,MATCH(A89,A$7:A88,0))))</f>
        <v/>
      </c>
      <c r="E89" s="65">
        <v>3</v>
      </c>
      <c r="F89" s="65"/>
    </row>
    <row r="90" spans="1:6">
      <c r="A90" s="58"/>
      <c r="B90" s="10" t="str">
        <f>IF(ISBLANK(A90),"",IF(ISERROR(MATCH(A90,OfficeUse!$G$3:$BW$3,0)),E90,IF(INDEX(OfficeUse!$G$2:$BW$2,MATCH(A90,OfficeUse!$G$3:$BW$3,0))="",E90,INDEX(OfficeUse!$G$2:$BW$2,MATCH(A90,OfficeUse!$G$3:$BW$3,0)))))</f>
        <v/>
      </c>
      <c r="C90" s="2" t="str">
        <f>C89</f>
        <v>2018B</v>
      </c>
      <c r="D90" s="50" t="str">
        <f>IF(ISBLANK(A90),"",IF(ISERROR(MATCH(A90,A$7:A89,0)),"",INDEX(C$7:C89,MATCH(A90,A$7:A89,0))))</f>
        <v/>
      </c>
      <c r="E90" s="65"/>
      <c r="F90" s="65"/>
    </row>
    <row r="91" spans="1:6">
      <c r="A91" s="58"/>
      <c r="B91" s="10" t="str">
        <f>IF(ISBLANK(A91),"",IF(ISERROR(MATCH(A91,OfficeUse!$G$3:$BW$3,0)),E91,IF(INDEX(OfficeUse!$G$2:$BW$2,MATCH(A91,OfficeUse!$G$3:$BW$3,0))="",E91,INDEX(OfficeUse!$G$2:$BW$2,MATCH(A91,OfficeUse!$G$3:$BW$3,0)))))</f>
        <v/>
      </c>
      <c r="C91" s="2" t="str">
        <f t="shared" ref="C91" si="8">C90</f>
        <v>2018B</v>
      </c>
      <c r="D91" s="50" t="str">
        <f>IF(ISBLANK(A91),"",IF(ISERROR(MATCH(A91,A$7:A90,0)),"",INDEX(C$7:C90,MATCH(A91,A$7:A90,0))))</f>
        <v/>
      </c>
      <c r="E91" s="65"/>
      <c r="F91" s="65"/>
    </row>
    <row r="92" spans="1:6">
      <c r="A92" s="8"/>
      <c r="B92" s="13">
        <f>SUM(B89:B91)</f>
        <v>3</v>
      </c>
    </row>
    <row r="93" spans="1:6">
      <c r="A93" s="7"/>
      <c r="B93" s="12"/>
    </row>
    <row r="94" spans="1:6" ht="20">
      <c r="A94" s="19" t="str">
        <f>IF(ISBLANK($B$6),"",CONCATENATE(TEXT(B94,0),"-",TEXT(B94+1,0)))</f>
        <v>2018-2019</v>
      </c>
      <c r="B94" s="12">
        <f>B76</f>
        <v>2018</v>
      </c>
    </row>
    <row r="95" spans="1:6" ht="18">
      <c r="A95" s="15" t="s">
        <v>0</v>
      </c>
      <c r="C95" s="2">
        <f>B94</f>
        <v>2018</v>
      </c>
      <c r="E95" s="53" t="s">
        <v>85</v>
      </c>
      <c r="F95" s="53" t="s">
        <v>64</v>
      </c>
    </row>
    <row r="96" spans="1:6">
      <c r="A96" s="58" t="s">
        <v>57</v>
      </c>
      <c r="B96" s="10">
        <f>IF(ISBLANK(A96),"",IF(ISERROR(MATCH(A96,OfficeUse!$G$3:$BW$3,0)),E96,IF(INDEX(OfficeUse!$G$2:$BW$2,MATCH(A96,OfficeUse!$G$3:$BW$3,0))="",E96,INDEX(OfficeUse!$G$2:$BW$2,MATCH(A96,OfficeUse!$G$3:$BW$3,0)))))</f>
        <v>3</v>
      </c>
      <c r="C96" s="2" t="str">
        <f>CONCATENATE(TEXT(B94,"0"),IF(A95="Fall","C",IF(A95="Summer","B","A")))</f>
        <v>2018C</v>
      </c>
      <c r="D96" s="50" t="str">
        <f>IF(ISBLANK(A96),"",IF(ISERROR(MATCH(A96,A$7:A95,0)),"",INDEX(C$7:C95,MATCH(A96,A$7:A95,0))))</f>
        <v/>
      </c>
      <c r="E96" s="65"/>
      <c r="F96" s="65"/>
    </row>
    <row r="97" spans="1:6">
      <c r="A97" s="58" t="s">
        <v>66</v>
      </c>
      <c r="B97" s="10">
        <f>IF(ISBLANK(A97),"",IF(ISERROR(MATCH(A97,OfficeUse!$G$3:$BW$3,0)),E97,IF(INDEX(OfficeUse!$G$2:$BW$2,MATCH(A97,OfficeUse!$G$3:$BW$3,0))="",E97,INDEX(OfficeUse!$G$2:$BW$2,MATCH(A97,OfficeUse!$G$3:$BW$3,0)))))</f>
        <v>4</v>
      </c>
      <c r="C97" t="str">
        <f>C96</f>
        <v>2018C</v>
      </c>
      <c r="D97" s="50" t="str">
        <f>IF(ISBLANK(A97),"",IF(ISERROR(MATCH(A97,A$7:A96,0)),"",INDEX(C$7:C96,MATCH(A97,A$7:A96,0))))</f>
        <v>2016C</v>
      </c>
      <c r="E97" s="65">
        <v>4</v>
      </c>
      <c r="F97" s="65" t="s">
        <v>117</v>
      </c>
    </row>
    <row r="98" spans="1:6">
      <c r="A98" s="58" t="s">
        <v>36</v>
      </c>
      <c r="B98" s="10">
        <f>IF(ISBLANK(A98),"",IF(ISERROR(MATCH(A98,OfficeUse!$G$3:$BW$3,0)),E98,IF(INDEX(OfficeUse!$G$2:$BW$2,MATCH(A98,OfficeUse!$G$3:$BW$3,0))="",E98,INDEX(OfficeUse!$G$2:$BW$2,MATCH(A98,OfficeUse!$G$3:$BW$3,0)))))</f>
        <v>3</v>
      </c>
      <c r="C98" t="str">
        <f t="shared" ref="C98:C101" si="9">C97</f>
        <v>2018C</v>
      </c>
      <c r="D98" s="50" t="str">
        <f>IF(ISBLANK(A98),"",IF(ISERROR(MATCH(A98,A$7:A97,0)),"",INDEX(C$7:C97,MATCH(A98,A$7:A97,0))))</f>
        <v/>
      </c>
      <c r="E98" s="65"/>
      <c r="F98" s="65"/>
    </row>
    <row r="99" spans="1:6">
      <c r="A99" s="58" t="s">
        <v>66</v>
      </c>
      <c r="B99" s="10">
        <f>IF(ISBLANK(A99),"",IF(ISERROR(MATCH(A99,OfficeUse!$G$3:$BW$3,0)),E99,IF(INDEX(OfficeUse!$G$2:$BW$2,MATCH(A99,OfficeUse!$G$3:$BW$3,0))="",E99,INDEX(OfficeUse!$G$2:$BW$2,MATCH(A99,OfficeUse!$G$3:$BW$3,0)))))</f>
        <v>3</v>
      </c>
      <c r="C99" t="str">
        <f t="shared" si="9"/>
        <v>2018C</v>
      </c>
      <c r="D99" s="50" t="str">
        <f>IF(ISBLANK(A99),"",IF(ISERROR(MATCH(A99,A$7:A98,0)),"",INDEX(C$7:C98,MATCH(A99,A$7:A98,0))))</f>
        <v>2016C</v>
      </c>
      <c r="E99" s="65">
        <v>3</v>
      </c>
      <c r="F99" s="65" t="s">
        <v>116</v>
      </c>
    </row>
    <row r="100" spans="1:6">
      <c r="A100" s="58" t="s">
        <v>66</v>
      </c>
      <c r="B100" s="10">
        <f>IF(ISBLANK(A100),"",IF(ISERROR(MATCH(A100,OfficeUse!$G$3:$BW$3,0)),E100,IF(INDEX(OfficeUse!$G$2:$BW$2,MATCH(A100,OfficeUse!$G$3:$BW$3,0))="",E100,INDEX(OfficeUse!$G$2:$BW$2,MATCH(A100,OfficeUse!$G$3:$BW$3,0)))))</f>
        <v>3</v>
      </c>
      <c r="C100" t="str">
        <f t="shared" si="9"/>
        <v>2018C</v>
      </c>
      <c r="D100" s="50" t="str">
        <f>IF(ISBLANK(A100),"",IF(ISERROR(MATCH(A100,A$7:A99,0)),"",INDEX(C$7:C99,MATCH(A100,A$7:A99,0))))</f>
        <v>2016C</v>
      </c>
      <c r="E100" s="65">
        <v>3</v>
      </c>
      <c r="F100" s="65" t="s">
        <v>115</v>
      </c>
    </row>
    <row r="101" spans="1:6">
      <c r="A101" s="58"/>
      <c r="B101" s="10" t="str">
        <f>IF(ISBLANK(A101),"",IF(ISERROR(MATCH(A101,OfficeUse!$G$3:$BW$3,0)),E101,IF(INDEX(OfficeUse!$G$2:$BW$2,MATCH(A101,OfficeUse!$G$3:$BW$3,0))="",E101,INDEX(OfficeUse!$G$2:$BW$2,MATCH(A101,OfficeUse!$G$3:$BW$3,0)))))</f>
        <v/>
      </c>
      <c r="C101" t="str">
        <f t="shared" si="9"/>
        <v>2018C</v>
      </c>
      <c r="D101" s="50" t="str">
        <f>IF(ISBLANK(A101),"",IF(ISERROR(MATCH(A101,A$7:A100,0)),"",INDEX(C$7:C100,MATCH(A101,A$7:A100,0))))</f>
        <v/>
      </c>
      <c r="E101" s="65"/>
      <c r="F101" s="65"/>
    </row>
    <row r="102" spans="1:6">
      <c r="A102" s="58"/>
      <c r="B102" s="10" t="str">
        <f>IF(ISBLANK(A102),"",IF(ISERROR(MATCH(A102,OfficeUse!$G$3:$BW$3,0)),E102,IF(INDEX(OfficeUse!$G$2:$BW$2,MATCH(A102,OfficeUse!$G$3:$BW$3,0))="",E102,INDEX(OfficeUse!$G$2:$BW$2,MATCH(A102,OfficeUse!$G$3:$BW$3,0)))))</f>
        <v/>
      </c>
      <c r="C102" s="1"/>
      <c r="D102" s="50" t="str">
        <f>IF(ISBLANK(A102),"",IF(ISERROR(MATCH(A102,A$7:A101,0)),"",INDEX(C$7:C101,MATCH(A102,A$7:A101,0))))</f>
        <v/>
      </c>
      <c r="E102" s="65"/>
      <c r="F102" s="65"/>
    </row>
    <row r="103" spans="1:6">
      <c r="A103" s="8" t="s">
        <v>50</v>
      </c>
      <c r="B103" s="11">
        <f>SUM(B96:B102)</f>
        <v>16</v>
      </c>
    </row>
    <row r="104" spans="1:6">
      <c r="A104" s="7"/>
      <c r="B104" s="10"/>
    </row>
    <row r="105" spans="1:6" ht="20">
      <c r="A105" s="7">
        <f>B105</f>
        <v>2019</v>
      </c>
      <c r="B105" s="14">
        <f>B76+1</f>
        <v>2019</v>
      </c>
    </row>
    <row r="106" spans="1:6" ht="18">
      <c r="A106" s="15" t="s">
        <v>5</v>
      </c>
      <c r="C106" s="2">
        <f>B105</f>
        <v>2019</v>
      </c>
      <c r="E106" s="53" t="s">
        <v>85</v>
      </c>
      <c r="F106" s="53" t="s">
        <v>64</v>
      </c>
    </row>
    <row r="107" spans="1:6">
      <c r="A107" s="58" t="s">
        <v>66</v>
      </c>
      <c r="B107" s="10">
        <f>IF(ISBLANK(A107),"",IF(ISERROR(MATCH(A107,OfficeUse!$G$3:$BW$3,0)),E107,IF(INDEX(OfficeUse!$G$2:$BW$2,MATCH(A107,OfficeUse!$G$3:$BW$3,0))="",E107,INDEX(OfficeUse!$G$2:$BW$2,MATCH(A107,OfficeUse!$G$3:$BW$3,0)))))</f>
        <v>3</v>
      </c>
      <c r="C107" s="2" t="str">
        <f>CONCATENATE(TEXT(B105,"0"),IF(A106="Fall","C",IF(A106="Summer","B","A")))</f>
        <v>2019A</v>
      </c>
      <c r="D107" s="50" t="str">
        <f>IF(ISBLANK(A107),"",IF(ISERROR(MATCH(A107,A$7:A106,0)),"",INDEX(C$7:C106,MATCH(A107,A$7:A106,0))))</f>
        <v>2016C</v>
      </c>
      <c r="E107" s="65">
        <v>3</v>
      </c>
      <c r="F107" s="65" t="s">
        <v>115</v>
      </c>
    </row>
    <row r="108" spans="1:6">
      <c r="A108" s="58" t="s">
        <v>37</v>
      </c>
      <c r="B108" s="10">
        <f>IF(ISBLANK(A108),"",IF(ISERROR(MATCH(A108,OfficeUse!$G$3:$BW$3,0)),E108,IF(INDEX(OfficeUse!$G$2:$BW$2,MATCH(A108,OfficeUse!$G$3:$BW$3,0))="",E108,INDEX(OfficeUse!$G$2:$BW$2,MATCH(A108,OfficeUse!$G$3:$BW$3,0)))))</f>
        <v>3</v>
      </c>
      <c r="C108" t="str">
        <f>C107</f>
        <v>2019A</v>
      </c>
      <c r="D108" s="50" t="str">
        <f>IF(ISBLANK(A108),"",IF(ISERROR(MATCH(A108,A$7:A107,0)),"",INDEX(C$7:C107,MATCH(A108,A$7:A107,0))))</f>
        <v/>
      </c>
      <c r="E108" s="65"/>
      <c r="F108" s="65"/>
    </row>
    <row r="109" spans="1:6">
      <c r="A109" s="58" t="s">
        <v>56</v>
      </c>
      <c r="B109" s="10">
        <f>IF(ISBLANK(A109),"",IF(ISERROR(MATCH(A109,OfficeUse!$G$3:$BW$3,0)),E109,IF(INDEX(OfficeUse!$G$2:$BW$2,MATCH(A109,OfficeUse!$G$3:$BW$3,0))="",E109,INDEX(OfficeUse!$G$2:$BW$2,MATCH(A109,OfficeUse!$G$3:$BW$3,0)))))</f>
        <v>3</v>
      </c>
      <c r="C109" t="str">
        <f t="shared" ref="C109:C112" si="10">C108</f>
        <v>2019A</v>
      </c>
      <c r="D109" s="50" t="str">
        <f>IF(ISBLANK(A109),"",IF(ISERROR(MATCH(A109,A$7:A108,0)),"",INDEX(C$7:C108,MATCH(A109,A$7:A108,0))))</f>
        <v/>
      </c>
      <c r="E109" s="65"/>
      <c r="F109" s="65"/>
    </row>
    <row r="110" spans="1:6">
      <c r="A110" s="58" t="s">
        <v>66</v>
      </c>
      <c r="B110" s="10">
        <f>IF(ISBLANK(A110),"",IF(ISERROR(MATCH(A110,OfficeUse!$G$3:$BW$3,0)),E110,IF(INDEX(OfficeUse!$G$2:$BW$2,MATCH(A110,OfficeUse!$G$3:$BW$3,0))="",E110,INDEX(OfficeUse!$G$2:$BW$2,MATCH(A110,OfficeUse!$G$3:$BW$3,0)))))</f>
        <v>3</v>
      </c>
      <c r="C110" t="str">
        <f t="shared" si="10"/>
        <v>2019A</v>
      </c>
      <c r="D110" s="50" t="str">
        <f>IF(ISBLANK(A110),"",IF(ISERROR(MATCH(A110,A$7:A109,0)),"",INDEX(C$7:C109,MATCH(A110,A$7:A109,0))))</f>
        <v>2016C</v>
      </c>
      <c r="E110" s="65">
        <v>3</v>
      </c>
      <c r="F110" s="65" t="s">
        <v>116</v>
      </c>
    </row>
    <row r="111" spans="1:6">
      <c r="A111" s="58"/>
      <c r="B111" s="10" t="str">
        <f>IF(ISBLANK(A111),"",IF(ISERROR(MATCH(A111,OfficeUse!$G$3:$BW$3,0)),E111,IF(INDEX(OfficeUse!$G$2:$BW$2,MATCH(A111,OfficeUse!$G$3:$BW$3,0))="",E111,INDEX(OfficeUse!$G$2:$BW$2,MATCH(A111,OfficeUse!$G$3:$BW$3,0)))))</f>
        <v/>
      </c>
      <c r="C111" t="str">
        <f t="shared" si="10"/>
        <v>2019A</v>
      </c>
      <c r="D111" s="50" t="str">
        <f>IF(ISBLANK(A111),"",IF(ISERROR(MATCH(A111,A$7:A110,0)),"",INDEX(C$7:C110,MATCH(A111,A$7:A110,0))))</f>
        <v/>
      </c>
      <c r="E111" s="65"/>
      <c r="F111" s="65"/>
    </row>
    <row r="112" spans="1:6">
      <c r="A112" s="58"/>
      <c r="B112" s="10" t="str">
        <f>IF(ISBLANK(A112),"",IF(ISERROR(MATCH(A112,OfficeUse!$G$3:$BW$3,0)),E112,IF(INDEX(OfficeUse!$G$2:$BW$2,MATCH(A112,OfficeUse!$G$3:$BW$3,0))="",E112,INDEX(OfficeUse!$G$2:$BW$2,MATCH(A112,OfficeUse!$G$3:$BW$3,0)))))</f>
        <v/>
      </c>
      <c r="C112" t="str">
        <f t="shared" si="10"/>
        <v>2019A</v>
      </c>
      <c r="D112" s="50" t="str">
        <f>IF(ISBLANK(A112),"",IF(ISERROR(MATCH(A112,A$7:A111,0)),"",INDEX(C$7:C111,MATCH(A112,A$7:A111,0))))</f>
        <v/>
      </c>
      <c r="E112" s="65"/>
      <c r="F112" s="65"/>
    </row>
    <row r="113" spans="1:6">
      <c r="A113" s="58"/>
      <c r="B113" s="10" t="str">
        <f>IF(ISBLANK(A113),"",IF(ISERROR(MATCH(A113,OfficeUse!$G$3:$BW$3,0)),E113,IF(INDEX(OfficeUse!$G$2:$BW$2,MATCH(A113,OfficeUse!$G$3:$BW$3,0))="",E113,INDEX(OfficeUse!$G$2:$BW$2,MATCH(A113,OfficeUse!$G$3:$BW$3,0)))))</f>
        <v/>
      </c>
      <c r="C113" s="1"/>
      <c r="D113" s="50" t="str">
        <f>IF(ISBLANK(A113),"",IF(ISERROR(MATCH(A113,A$7:A112,0)),"",INDEX(C$7:C112,MATCH(A113,A$7:A112,0))))</f>
        <v/>
      </c>
      <c r="E113" s="65"/>
      <c r="F113" s="65"/>
    </row>
    <row r="114" spans="1:6">
      <c r="A114" s="8" t="s">
        <v>50</v>
      </c>
      <c r="B114" s="13">
        <f>SUM(B107:B113)</f>
        <v>12</v>
      </c>
    </row>
    <row r="115" spans="1:6">
      <c r="A115" s="7"/>
      <c r="B115" s="12"/>
    </row>
    <row r="116" spans="1:6">
      <c r="A116" s="7"/>
      <c r="B116" s="12">
        <f>B105</f>
        <v>2019</v>
      </c>
    </row>
    <row r="117" spans="1:6" ht="18">
      <c r="A117" s="15" t="s">
        <v>6</v>
      </c>
      <c r="C117" s="2">
        <f>B116</f>
        <v>2019</v>
      </c>
      <c r="E117" s="53" t="s">
        <v>85</v>
      </c>
      <c r="F117" s="53" t="s">
        <v>64</v>
      </c>
    </row>
    <row r="118" spans="1:6">
      <c r="A118" s="58"/>
      <c r="B118" s="10" t="str">
        <f>IF(ISBLANK(A118),"",IF(ISERROR(MATCH(A118,OfficeUse!$G$3:$BW$3,0)),E118,IF(INDEX(OfficeUse!$G$2:$BW$2,MATCH(A118,OfficeUse!$G$3:$BW$3,0))="",E118,INDEX(OfficeUse!$G$2:$BW$2,MATCH(A118,OfficeUse!$G$3:$BW$3,0)))))</f>
        <v/>
      </c>
      <c r="C118" s="2" t="str">
        <f>CONCATENATE(TEXT(B116,"0"),IF(A117="Fall","C",IF(A117="Summer","B","A")))</f>
        <v>2019B</v>
      </c>
      <c r="D118" s="50" t="str">
        <f>IF(ISBLANK(A118),"",IF(ISERROR(MATCH(A118,A$7:A117,0)),"",INDEX(C$7:C117,MATCH(A118,A$7:A117,0))))</f>
        <v/>
      </c>
      <c r="E118" s="65"/>
      <c r="F118" s="65"/>
    </row>
    <row r="119" spans="1:6">
      <c r="A119" s="58"/>
      <c r="B119" s="10" t="str">
        <f>IF(ISBLANK(A119),"",IF(ISERROR(MATCH(A119,OfficeUse!$G$3:$BW$3,0)),E119,IF(INDEX(OfficeUse!$G$2:$BW$2,MATCH(A119,OfficeUse!$G$3:$BW$3,0))="",E119,INDEX(OfficeUse!$G$2:$BW$2,MATCH(A119,OfficeUse!$G$3:$BW$3,0)))))</f>
        <v/>
      </c>
      <c r="C119" s="2" t="str">
        <f>C118</f>
        <v>2019B</v>
      </c>
      <c r="D119" s="50" t="str">
        <f>IF(ISBLANK(A119),"",IF(ISERROR(MATCH(A119,A$7:A118,0)),"",INDEX(C$7:C118,MATCH(A119,A$7:A118,0))))</f>
        <v/>
      </c>
      <c r="E119" s="65"/>
      <c r="F119" s="65"/>
    </row>
    <row r="120" spans="1:6">
      <c r="A120" s="58"/>
      <c r="B120" s="10" t="str">
        <f>IF(ISBLANK(A120),"",IF(ISERROR(MATCH(A120,OfficeUse!$G$3:$BW$3,0)),E120,IF(INDEX(OfficeUse!$G$2:$BW$2,MATCH(A120,OfficeUse!$G$3:$BW$3,0))="",E120,INDEX(OfficeUse!$G$2:$BW$2,MATCH(A120,OfficeUse!$G$3:$BW$3,0)))))</f>
        <v/>
      </c>
      <c r="C120" s="2" t="str">
        <f t="shared" ref="C120" si="11">C119</f>
        <v>2019B</v>
      </c>
      <c r="D120" s="50" t="str">
        <f>IF(ISBLANK(A120),"",IF(ISERROR(MATCH(A120,A$7:A119,0)),"",INDEX(C$7:C119,MATCH(A120,A$7:A119,0))))</f>
        <v/>
      </c>
      <c r="E120" s="65"/>
      <c r="F120" s="65"/>
    </row>
    <row r="121" spans="1:6">
      <c r="A121" s="8"/>
      <c r="B121" s="13">
        <f>SUM(B118:B120)</f>
        <v>0</v>
      </c>
    </row>
    <row r="122" spans="1:6">
      <c r="A122" s="7"/>
      <c r="B122" s="12"/>
    </row>
    <row r="123" spans="1:6" ht="20">
      <c r="A123" s="19" t="str">
        <f>IF(ISBLANK($B$6),"",CONCATENATE(TEXT(B123,0),"-",TEXT(B123+1,0)))</f>
        <v>2019-2020</v>
      </c>
      <c r="B123" s="12">
        <f>B105</f>
        <v>2019</v>
      </c>
    </row>
    <row r="124" spans="1:6" ht="18">
      <c r="A124" s="15" t="s">
        <v>0</v>
      </c>
      <c r="C124" s="2">
        <f>B123</f>
        <v>2019</v>
      </c>
      <c r="E124" s="53" t="s">
        <v>85</v>
      </c>
      <c r="F124" s="53" t="s">
        <v>64</v>
      </c>
    </row>
    <row r="125" spans="1:6">
      <c r="A125" s="58"/>
      <c r="B125" s="10" t="str">
        <f>IF(ISBLANK(A125),"",IF(ISERROR(MATCH(A125,OfficeUse!$G$3:$BW$3,0)),E125,IF(INDEX(OfficeUse!$G$2:$BW$2,MATCH(A125,OfficeUse!$G$3:$BW$3,0))="",E125,INDEX(OfficeUse!$G$2:$BW$2,MATCH(A125,OfficeUse!$G$3:$BW$3,0)))))</f>
        <v/>
      </c>
      <c r="C125" s="2" t="str">
        <f>CONCATENATE(TEXT(B123,"0"),IF(A124="Fall","C",IF(A124="Summer","B","A")))</f>
        <v>2019C</v>
      </c>
      <c r="D125" s="50" t="str">
        <f>IF(ISBLANK(A125),"",IF(ISERROR(MATCH(A125,A$7:A124,0)),"",INDEX(C$7:C124,MATCH(A125,A$7:A124,0))))</f>
        <v/>
      </c>
      <c r="E125" s="65"/>
      <c r="F125" s="65"/>
    </row>
    <row r="126" spans="1:6">
      <c r="A126" s="58"/>
      <c r="B126" s="10" t="str">
        <f>IF(ISBLANK(A126),"",IF(ISERROR(MATCH(A126,OfficeUse!$G$3:$BW$3,0)),E126,IF(INDEX(OfficeUse!$G$2:$BW$2,MATCH(A126,OfficeUse!$G$3:$BW$3,0))="",E126,INDEX(OfficeUse!$G$2:$BW$2,MATCH(A126,OfficeUse!$G$3:$BW$3,0)))))</f>
        <v/>
      </c>
      <c r="C126" t="str">
        <f>C125</f>
        <v>2019C</v>
      </c>
      <c r="D126" s="50" t="str">
        <f>IF(ISBLANK(A126),"",IF(ISERROR(MATCH(A126,A$7:A125,0)),"",INDEX(C$7:C125,MATCH(A126,A$7:A125,0))))</f>
        <v/>
      </c>
      <c r="E126" s="65"/>
      <c r="F126" s="65"/>
    </row>
    <row r="127" spans="1:6">
      <c r="A127" s="58"/>
      <c r="B127" s="10" t="str">
        <f>IF(ISBLANK(A127),"",IF(ISERROR(MATCH(A127,OfficeUse!$G$3:$BW$3,0)),E127,IF(INDEX(OfficeUse!$G$2:$BW$2,MATCH(A127,OfficeUse!$G$3:$BW$3,0))="",E127,INDEX(OfficeUse!$G$2:$BW$2,MATCH(A127,OfficeUse!$G$3:$BW$3,0)))))</f>
        <v/>
      </c>
      <c r="C127" t="str">
        <f t="shared" ref="C127:C128" si="12">C126</f>
        <v>2019C</v>
      </c>
      <c r="D127" s="50" t="str">
        <f>IF(ISBLANK(A127),"",IF(ISERROR(MATCH(A127,A$7:A126,0)),"",INDEX(C$7:C126,MATCH(A127,A$7:A126,0))))</f>
        <v/>
      </c>
      <c r="E127" s="65"/>
      <c r="F127" s="65"/>
    </row>
    <row r="128" spans="1:6">
      <c r="A128" s="58"/>
      <c r="B128" s="10" t="str">
        <f>IF(ISBLANK(A128),"",IF(ISERROR(MATCH(A128,OfficeUse!$G$3:$BW$3,0)),E128,IF(INDEX(OfficeUse!$G$2:$BW$2,MATCH(A128,OfficeUse!$G$3:$BW$3,0))="",E128,INDEX(OfficeUse!$G$2:$BW$2,MATCH(A128,OfficeUse!$G$3:$BW$3,0)))))</f>
        <v/>
      </c>
      <c r="C128" t="str">
        <f t="shared" si="12"/>
        <v>2019C</v>
      </c>
      <c r="D128" s="50" t="str">
        <f>IF(ISBLANK(A128),"",IF(ISERROR(MATCH(A128,A$7:A127,0)),"",INDEX(C$7:C127,MATCH(A128,A$7:A127,0))))</f>
        <v/>
      </c>
      <c r="E128" s="65"/>
      <c r="F128" s="65"/>
    </row>
    <row r="129" spans="1:6">
      <c r="A129" s="58"/>
      <c r="B129" s="10" t="str">
        <f>IF(ISBLANK(A129),"",IF(ISERROR(MATCH(A129,OfficeUse!$G$3:$BW$3,0)),E129,IF(INDEX(OfficeUse!$G$2:$BW$2,MATCH(A129,OfficeUse!$G$3:$BW$3,0))="",E129,INDEX(OfficeUse!$G$2:$BW$2,MATCH(A129,OfficeUse!$G$3:$BW$3,0)))))</f>
        <v/>
      </c>
      <c r="C129" t="str">
        <f>C127</f>
        <v>2019C</v>
      </c>
      <c r="D129" s="50" t="str">
        <f>IF(ISBLANK(A129),"",IF(ISERROR(MATCH(A129,A$7:A127,0)),"",INDEX(C$7:C127,MATCH(A129,A$7:A127,0))))</f>
        <v/>
      </c>
      <c r="E129" s="65"/>
      <c r="F129" s="65"/>
    </row>
    <row r="130" spans="1:6">
      <c r="A130" s="58"/>
      <c r="B130" s="10" t="str">
        <f>IF(ISBLANK(A130),"",IF(ISERROR(MATCH(A130,OfficeUse!$G$3:$BW$3,0)),E130,IF(INDEX(OfficeUse!$G$2:$BW$2,MATCH(A130,OfficeUse!$G$3:$BW$3,0))="",E130,INDEX(OfficeUse!$G$2:$BW$2,MATCH(A130,OfficeUse!$G$3:$BW$3,0)))))</f>
        <v/>
      </c>
      <c r="C130" t="str">
        <f>C128</f>
        <v>2019C</v>
      </c>
      <c r="D130" s="50" t="str">
        <f>IF(ISBLANK(A130),"",IF(ISERROR(MATCH(A130,A$7:A128,0)),"",INDEX(C$7:C128,MATCH(A130,A$7:A128,0))))</f>
        <v/>
      </c>
      <c r="E130" s="65"/>
      <c r="F130" s="65"/>
    </row>
    <row r="131" spans="1:6">
      <c r="A131" s="58"/>
      <c r="B131" s="10" t="str">
        <f>IF(ISBLANK(A131),"",IF(ISERROR(MATCH(A131,OfficeUse!$G$3:$BW$3,0)),E131,IF(INDEX(OfficeUse!$G$2:$BW$2,MATCH(A131,OfficeUse!$G$3:$BW$3,0))="",E131,INDEX(OfficeUse!$G$2:$BW$2,MATCH(A131,OfficeUse!$G$3:$BW$3,0)))))</f>
        <v/>
      </c>
      <c r="C131" t="str">
        <f>C129</f>
        <v>2019C</v>
      </c>
      <c r="D131" s="50" t="str">
        <f>IF(ISBLANK(A131),"",IF(ISERROR(MATCH(A131,A$7:A130,0)),"",INDEX(C$7:C130,MATCH(A131,A$7:A130,0))))</f>
        <v/>
      </c>
      <c r="E131" s="65"/>
      <c r="F131" s="65"/>
    </row>
    <row r="132" spans="1:6">
      <c r="A132" s="8" t="s">
        <v>50</v>
      </c>
      <c r="B132" s="11">
        <f>SUM(B125:B131)</f>
        <v>0</v>
      </c>
    </row>
    <row r="133" spans="1:6">
      <c r="B133" s="10"/>
    </row>
    <row r="134" spans="1:6" ht="18">
      <c r="A134" s="15" t="s">
        <v>5</v>
      </c>
      <c r="C134" s="2">
        <f>B133</f>
        <v>0</v>
      </c>
      <c r="E134" s="53" t="s">
        <v>85</v>
      </c>
      <c r="F134" s="53" t="s">
        <v>64</v>
      </c>
    </row>
    <row r="135" spans="1:6">
      <c r="A135" s="58"/>
      <c r="B135" s="10" t="str">
        <f>IF(ISBLANK(A135),"",IF(ISERROR(MATCH(A135,OfficeUse!$G$3:$BW$3,0)),E135,IF(INDEX(OfficeUse!$G$2:$BW$2,MATCH(A135,OfficeUse!$G$3:$BW$3,0))="",E135,INDEX(OfficeUse!$G$2:$BW$2,MATCH(A135,OfficeUse!$G$3:$BW$3,0)))))</f>
        <v/>
      </c>
      <c r="C135" s="2" t="str">
        <f>CONCATENATE(TEXT(B133,"0"),IF(A134="Fall","C",IF(A134="Summer","B","A")))</f>
        <v>0A</v>
      </c>
      <c r="D135" s="50" t="str">
        <f>IF(ISBLANK(A135),"",IF(ISERROR(MATCH(A135,A$7:A134,0)),"",INDEX(C$7:C134,MATCH(A135,A$7:A134,0))))</f>
        <v/>
      </c>
      <c r="E135" s="65"/>
      <c r="F135" s="65"/>
    </row>
    <row r="136" spans="1:6">
      <c r="A136" s="58"/>
      <c r="B136" s="10" t="str">
        <f>IF(ISBLANK(A136),"",IF(ISERROR(MATCH(A136,OfficeUse!$G$3:$BW$3,0)),E136,IF(INDEX(OfficeUse!$G$2:$BW$2,MATCH(A136,OfficeUse!$G$3:$BW$3,0))="",E136,INDEX(OfficeUse!$G$2:$BW$2,MATCH(A136,OfficeUse!$G$3:$BW$3,0)))))</f>
        <v/>
      </c>
      <c r="C136" t="str">
        <f>C135</f>
        <v>0A</v>
      </c>
      <c r="D136" s="50" t="str">
        <f>IF(ISBLANK(A136),"",IF(ISERROR(MATCH(A136,A$7:A135,0)),"",INDEX(C$7:C135,MATCH(A136,A$7:A135,0))))</f>
        <v/>
      </c>
      <c r="E136" s="65"/>
      <c r="F136" s="65"/>
    </row>
    <row r="137" spans="1:6">
      <c r="A137" s="58"/>
      <c r="B137" s="10" t="str">
        <f>IF(ISBLANK(A137),"",IF(ISERROR(MATCH(A137,OfficeUse!$G$3:$BW$3,0)),E137,IF(INDEX(OfficeUse!$G$2:$BW$2,MATCH(A137,OfficeUse!$G$3:$BW$3,0))="",E137,INDEX(OfficeUse!$G$2:$BW$2,MATCH(A137,OfficeUse!$G$3:$BW$3,0)))))</f>
        <v/>
      </c>
      <c r="C137" t="str">
        <f t="shared" ref="C137:C140" si="13">C136</f>
        <v>0A</v>
      </c>
      <c r="D137" s="50" t="str">
        <f>IF(ISBLANK(A137),"",IF(ISERROR(MATCH(A137,A$7:A136,0)),"",INDEX(C$7:C136,MATCH(A137,A$7:A136,0))))</f>
        <v/>
      </c>
      <c r="E137" s="65"/>
      <c r="F137" s="65"/>
    </row>
    <row r="138" spans="1:6">
      <c r="A138" s="58"/>
      <c r="B138" s="10" t="str">
        <f>IF(ISBLANK(A138),"",IF(ISERROR(MATCH(A138,OfficeUse!$G$3:$BW$3,0)),E138,IF(INDEX(OfficeUse!$G$2:$BW$2,MATCH(A138,OfficeUse!$G$3:$BW$3,0))="",E138,INDEX(OfficeUse!$G$2:$BW$2,MATCH(A138,OfficeUse!$G$3:$BW$3,0)))))</f>
        <v/>
      </c>
      <c r="C138" t="str">
        <f t="shared" si="13"/>
        <v>0A</v>
      </c>
      <c r="D138" s="50" t="str">
        <f>IF(ISBLANK(A138),"",IF(ISERROR(MATCH(A138,A$7:A137,0)),"",INDEX(C$7:C137,MATCH(A138,A$7:A137,0))))</f>
        <v/>
      </c>
      <c r="E138" s="65"/>
      <c r="F138" s="65"/>
    </row>
    <row r="139" spans="1:6">
      <c r="A139" s="58"/>
      <c r="B139" s="10" t="str">
        <f>IF(ISBLANK(A139),"",IF(ISERROR(MATCH(A139,OfficeUse!$G$3:$BW$3,0)),E139,IF(INDEX(OfficeUse!$G$2:$BW$2,MATCH(A139,OfficeUse!$G$3:$BW$3,0))="",E139,INDEX(OfficeUse!$G$2:$BW$2,MATCH(A139,OfficeUse!$G$3:$BW$3,0)))))</f>
        <v/>
      </c>
      <c r="C139" t="str">
        <f t="shared" si="13"/>
        <v>0A</v>
      </c>
      <c r="D139" s="50" t="str">
        <f>IF(ISBLANK(A139),"",IF(ISERROR(MATCH(A139,A$7:A138,0)),"",INDEX(C$7:C138,MATCH(A139,A$7:A138,0))))</f>
        <v/>
      </c>
      <c r="E139" s="65"/>
      <c r="F139" s="65"/>
    </row>
    <row r="140" spans="1:6">
      <c r="A140" s="58"/>
      <c r="B140" s="10" t="str">
        <f>IF(ISBLANK(A140),"",IF(ISERROR(MATCH(A140,OfficeUse!$G$3:$BW$3,0)),E140,IF(INDEX(OfficeUse!$G$2:$BW$2,MATCH(A140,OfficeUse!$G$3:$BW$3,0))="",E140,INDEX(OfficeUse!$G$2:$BW$2,MATCH(A140,OfficeUse!$G$3:$BW$3,0)))))</f>
        <v/>
      </c>
      <c r="C140" t="str">
        <f t="shared" si="13"/>
        <v>0A</v>
      </c>
      <c r="D140" s="50" t="str">
        <f>IF(ISBLANK(A140),"",IF(ISERROR(MATCH(A140,A$7:A139,0)),"",INDEX(C$7:C139,MATCH(A140,A$7:A139,0))))</f>
        <v/>
      </c>
      <c r="E140" s="65"/>
      <c r="F140" s="65"/>
    </row>
    <row r="141" spans="1:6">
      <c r="A141" s="58"/>
      <c r="B141" s="10" t="str">
        <f>IF(ISBLANK(A141),"",IF(ISERROR(MATCH(A141,OfficeUse!$G$3:$BW$3,0)),E141,IF(INDEX(OfficeUse!$G$2:$BW$2,MATCH(A141,OfficeUse!$G$3:$BW$3,0))="",E141,INDEX(OfficeUse!$G$2:$BW$2,MATCH(A141,OfficeUse!$G$3:$BW$3,0)))))</f>
        <v/>
      </c>
      <c r="C141" s="1"/>
      <c r="D141" s="50" t="str">
        <f>IF(ISBLANK(A141),"",IF(ISERROR(MATCH(A141,A$7:A140,0)),"",INDEX(C$7:C140,MATCH(A141,A$7:A140,0))))</f>
        <v/>
      </c>
      <c r="E141" s="65"/>
      <c r="F141" s="65"/>
    </row>
    <row r="142" spans="1:6">
      <c r="A142" s="8" t="s">
        <v>50</v>
      </c>
      <c r="B142" s="13">
        <f>SUM(B135:B141)</f>
        <v>0</v>
      </c>
    </row>
    <row r="143" spans="1:6">
      <c r="A143" s="7"/>
      <c r="B143" s="12"/>
    </row>
    <row r="144" spans="1:6">
      <c r="A144" s="7"/>
      <c r="B144" s="12">
        <f>B133</f>
        <v>0</v>
      </c>
    </row>
    <row r="145" spans="1:6" ht="18">
      <c r="A145" s="15" t="s">
        <v>6</v>
      </c>
      <c r="C145" s="2">
        <f>B144</f>
        <v>0</v>
      </c>
      <c r="E145" s="53" t="s">
        <v>85</v>
      </c>
      <c r="F145" s="53" t="s">
        <v>64</v>
      </c>
    </row>
    <row r="146" spans="1:6">
      <c r="A146" s="58"/>
      <c r="B146" s="10" t="str">
        <f>IF(ISBLANK(A146),"",IF(ISERROR(MATCH(A146,OfficeUse!$G$3:$BW$3,0)),E146,IF(INDEX(OfficeUse!$G$2:$BW$2,MATCH(A146,OfficeUse!$G$3:$BW$3,0))="",E146,INDEX(OfficeUse!$G$2:$BW$2,MATCH(A146,OfficeUse!$G$3:$BW$3,0)))))</f>
        <v/>
      </c>
      <c r="C146" s="2" t="str">
        <f>CONCATENATE(TEXT(B144,"0"),IF(A145="Fall","C",IF(A145="Summer","B","A")))</f>
        <v>0B</v>
      </c>
      <c r="D146" s="50" t="str">
        <f>IF(ISBLANK(A146),"",IF(ISERROR(MATCH(A146,A$7:A145,0)),"",INDEX(C$7:C145,MATCH(A146,A$7:A145,0))))</f>
        <v/>
      </c>
      <c r="E146" s="65"/>
      <c r="F146" s="65"/>
    </row>
    <row r="147" spans="1:6">
      <c r="A147" s="58"/>
      <c r="B147" s="10" t="str">
        <f>IF(ISBLANK(A147),"",IF(ISERROR(MATCH(A147,OfficeUse!$G$3:$BW$3,0)),E147,IF(INDEX(OfficeUse!$G$2:$BW$2,MATCH(A147,OfficeUse!$G$3:$BW$3,0))="",E147,INDEX(OfficeUse!$G$2:$BW$2,MATCH(A147,OfficeUse!$G$3:$BW$3,0)))))</f>
        <v/>
      </c>
      <c r="C147" s="2" t="str">
        <f>C146</f>
        <v>0B</v>
      </c>
      <c r="D147" s="50" t="str">
        <f>IF(ISBLANK(A147),"",IF(ISERROR(MATCH(A147,A$7:A146,0)),"",INDEX(C$7:C146,MATCH(A147,A$7:A146,0))))</f>
        <v/>
      </c>
      <c r="E147" s="65"/>
      <c r="F147" s="65"/>
    </row>
    <row r="148" spans="1:6">
      <c r="A148" s="58"/>
      <c r="B148" s="10" t="str">
        <f>IF(ISBLANK(A148),"",IF(ISERROR(MATCH(A148,OfficeUse!$G$3:$BW$3,0)),E148,IF(INDEX(OfficeUse!$G$2:$BW$2,MATCH(A148,OfficeUse!$G$3:$BW$3,0))="",E148,INDEX(OfficeUse!$G$2:$BW$2,MATCH(A148,OfficeUse!$G$3:$BW$3,0)))))</f>
        <v/>
      </c>
      <c r="C148" s="2" t="str">
        <f t="shared" ref="C148" si="14">C147</f>
        <v>0B</v>
      </c>
      <c r="D148" s="50" t="str">
        <f>IF(ISBLANK(A148),"",IF(ISERROR(MATCH(A148,A$7:A147,0)),"",INDEX(C$7:C147,MATCH(A148,A$7:A147,0))))</f>
        <v/>
      </c>
      <c r="E148" s="65"/>
      <c r="F148" s="65"/>
    </row>
    <row r="149" spans="1:6">
      <c r="A149" s="8"/>
      <c r="B149" s="13">
        <f>SUM(B146:B148)</f>
        <v>0</v>
      </c>
    </row>
    <row r="150" spans="1:6">
      <c r="B150" s="10"/>
    </row>
    <row r="151" spans="1:6" ht="20">
      <c r="A151" s="59" t="s">
        <v>90</v>
      </c>
      <c r="E151" s="53" t="s">
        <v>85</v>
      </c>
      <c r="F151" s="53" t="s">
        <v>64</v>
      </c>
    </row>
    <row r="152" spans="1:6">
      <c r="A152" s="58"/>
      <c r="B152" s="10" t="str">
        <f>IF(ISBLANK(A152),"",IF(ISERROR(MATCH(A152,OfficeUse!$G$3:$BW$3,0)),E152,IF(INDEX(OfficeUse!$G$2:$BW$2,MATCH(A152,OfficeUse!$G$3:$BW$3,0))="",E152,INDEX(OfficeUse!$G$2:$BW$2,MATCH(A152,OfficeUse!$G$3:$BW$3,0)))))</f>
        <v/>
      </c>
      <c r="E152" s="65"/>
      <c r="F152" s="65"/>
    </row>
    <row r="153" spans="1:6">
      <c r="A153" s="58"/>
      <c r="B153" s="10" t="str">
        <f>IF(ISBLANK(A153),"",IF(ISERROR(MATCH(A153,OfficeUse!$G$3:$BW$3,0)),E153,IF(INDEX(OfficeUse!$G$2:$BW$2,MATCH(A153,OfficeUse!$G$3:$BW$3,0))="",E153,INDEX(OfficeUse!$G$2:$BW$2,MATCH(A153,OfficeUse!$G$3:$BW$3,0)))))</f>
        <v/>
      </c>
      <c r="E153" s="65"/>
      <c r="F153" s="65"/>
    </row>
    <row r="154" spans="1:6">
      <c r="A154" s="58"/>
      <c r="B154" s="10" t="str">
        <f>IF(ISBLANK(A154),"",IF(ISERROR(MATCH(A154,OfficeUse!$G$3:$BW$3,0)),E154,IF(INDEX(OfficeUse!$G$2:$BW$2,MATCH(A154,OfficeUse!$G$3:$BW$3,0))="",E154,INDEX(OfficeUse!$G$2:$BW$2,MATCH(A154,OfficeUse!$G$3:$BW$3,0)))))</f>
        <v/>
      </c>
      <c r="E154" s="65"/>
      <c r="F154" s="65"/>
    </row>
    <row r="155" spans="1:6">
      <c r="A155" s="58"/>
      <c r="B155" s="10" t="str">
        <f>IF(ISBLANK(A155),"",IF(ISERROR(MATCH(A155,OfficeUse!$G$3:$BW$3,0)),E155,IF(INDEX(OfficeUse!$G$2:$BW$2,MATCH(A155,OfficeUse!$G$3:$BW$3,0))="",E155,INDEX(OfficeUse!$G$2:$BW$2,MATCH(A155,OfficeUse!$G$3:$BW$3,0)))))</f>
        <v/>
      </c>
      <c r="E155" s="65"/>
      <c r="F155" s="65"/>
    </row>
    <row r="156" spans="1:6">
      <c r="A156" s="58"/>
      <c r="B156" s="10" t="str">
        <f>IF(ISBLANK(A156),"",IF(ISERROR(MATCH(A156,OfficeUse!$G$3:$BW$3,0)),E156,IF(INDEX(OfficeUse!$G$2:$BW$2,MATCH(A156,OfficeUse!$G$3:$BW$3,0))="",E156,INDEX(OfficeUse!$G$2:$BW$2,MATCH(A156,OfficeUse!$G$3:$BW$3,0)))))</f>
        <v/>
      </c>
      <c r="E156" s="65"/>
      <c r="F156" s="65"/>
    </row>
    <row r="157" spans="1:6">
      <c r="A157" s="58"/>
      <c r="B157" s="10" t="str">
        <f>IF(ISBLANK(A157),"",IF(ISERROR(MATCH(A157,OfficeUse!$G$3:$BW$3,0)),E157,IF(INDEX(OfficeUse!$G$2:$BW$2,MATCH(A157,OfficeUse!$G$3:$BW$3,0))="",E157,INDEX(OfficeUse!$G$2:$BW$2,MATCH(A157,OfficeUse!$G$3:$BW$3,0)))))</f>
        <v/>
      </c>
      <c r="E157" s="65"/>
      <c r="F157" s="65"/>
    </row>
    <row r="158" spans="1:6">
      <c r="A158" s="58"/>
      <c r="B158" s="10" t="str">
        <f>IF(ISBLANK(A158),"",IF(ISERROR(MATCH(A158,OfficeUse!$G$3:$BW$3,0)),E158,IF(INDEX(OfficeUse!$G$2:$BW$2,MATCH(A158,OfficeUse!$G$3:$BW$3,0))="",E158,INDEX(OfficeUse!$G$2:$BW$2,MATCH(A158,OfficeUse!$G$3:$BW$3,0)))))</f>
        <v/>
      </c>
      <c r="E158" s="65"/>
      <c r="F158" s="65"/>
    </row>
    <row r="159" spans="1:6">
      <c r="A159" s="58"/>
      <c r="B159" s="10" t="str">
        <f>IF(ISBLANK(A159),"",IF(ISERROR(MATCH(A159,OfficeUse!$G$3:$BW$3,0)),E159,IF(INDEX(OfficeUse!$G$2:$BW$2,MATCH(A159,OfficeUse!$G$3:$BW$3,0))="",E159,INDEX(OfficeUse!$G$2:$BW$2,MATCH(A159,OfficeUse!$G$3:$BW$3,0)))))</f>
        <v/>
      </c>
      <c r="E159" s="65"/>
      <c r="F159" s="65"/>
    </row>
    <row r="160" spans="1:6">
      <c r="A160" s="58"/>
      <c r="B160" s="10" t="str">
        <f>IF(ISBLANK(A160),"",IF(ISERROR(MATCH(A160,OfficeUse!$G$3:$BW$3,0)),E160,IF(INDEX(OfficeUse!$G$2:$BW$2,MATCH(A160,OfficeUse!$G$3:$BW$3,0))="",E160,INDEX(OfficeUse!$G$2:$BW$2,MATCH(A160,OfficeUse!$G$3:$BW$3,0)))))</f>
        <v/>
      </c>
      <c r="E160" s="65"/>
      <c r="F160" s="65"/>
    </row>
    <row r="161" spans="1:6">
      <c r="A161" s="58"/>
      <c r="B161" s="10" t="str">
        <f>IF(ISBLANK(A161),"",IF(ISERROR(MATCH(A161,OfficeUse!$G$3:$BW$3,0)),E161,IF(INDEX(OfficeUse!$G$2:$BW$2,MATCH(A161,OfficeUse!$G$3:$BW$3,0))="",E161,INDEX(OfficeUse!$G$2:$BW$2,MATCH(A161,OfficeUse!$G$3:$BW$3,0)))))</f>
        <v/>
      </c>
      <c r="E161" s="65"/>
      <c r="F161" s="65"/>
    </row>
    <row r="162" spans="1:6">
      <c r="A162" s="58"/>
      <c r="B162" s="10" t="str">
        <f>IF(ISBLANK(A162),"",IF(ISERROR(MATCH(A162,OfficeUse!$G$3:$BW$3,0)),E162,IF(INDEX(OfficeUse!$G$2:$BW$2,MATCH(A162,OfficeUse!$G$3:$BW$3,0))="",E162,INDEX(OfficeUse!$G$2:$BW$2,MATCH(A162,OfficeUse!$G$3:$BW$3,0)))))</f>
        <v/>
      </c>
      <c r="E162" s="65"/>
      <c r="F162" s="65"/>
    </row>
    <row r="163" spans="1:6">
      <c r="A163" s="58"/>
      <c r="B163" s="10" t="str">
        <f>IF(ISBLANK(A163),"",IF(ISERROR(MATCH(A163,OfficeUse!$G$3:$BW$3,0)),E163,IF(INDEX(OfficeUse!$G$2:$BW$2,MATCH(A163,OfficeUse!$G$3:$BW$3,0))="",E163,INDEX(OfficeUse!$G$2:$BW$2,MATCH(A163,OfficeUse!$G$3:$BW$3,0)))))</f>
        <v/>
      </c>
      <c r="E163" s="65"/>
      <c r="F163" s="65"/>
    </row>
    <row r="164" spans="1:6" s="47" customFormat="1" ht="23">
      <c r="A164" s="47" t="s">
        <v>87</v>
      </c>
      <c r="B164" s="47">
        <f>B132+B121+B114+B103+B92+B85+B74+B63+B56+B45+B35+B27+B16+B149+B142+SUM(B152:B163)</f>
        <v>120</v>
      </c>
      <c r="D164" s="52"/>
      <c r="E164" s="55"/>
      <c r="F164" s="55"/>
    </row>
  </sheetData>
  <sheetProtection password="E217" sheet="1" objects="1" scenarios="1"/>
  <phoneticPr fontId="12" type="noConversion"/>
  <dataValidations count="1">
    <dataValidation type="list" showInputMessage="1" showErrorMessage="1" error="Use Drop-down menu only" prompt="Choose a course from menu" sqref="A9:A15 A20:A26 A31:A33 A38:A44 A49:A55 A60:A62 A152:A163 A78:A84 A89:A91 A96:A102 A107:A113 A118:A120 A125:A131 A135:A141 A146:A148 A67:A73">
      <formula1>Courses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Use Drop-down menu_x000d_" prompt="IF you took Mineralogy before Fall 2017, you are probably in an &quot;old&quot; version of BS degree._x000d_">
          <x14:formula1>
            <xm:f>OfficeUse!$B$1:$G$1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W16"/>
  <sheetViews>
    <sheetView workbookViewId="0">
      <selection activeCell="J7" sqref="J7"/>
    </sheetView>
  </sheetViews>
  <sheetFormatPr baseColWidth="10" defaultRowHeight="15" x14ac:dyDescent="0"/>
  <cols>
    <col min="6" max="6" width="13.33203125" customWidth="1"/>
  </cols>
  <sheetData>
    <row r="1" spans="1:75">
      <c r="B1" t="s">
        <v>53</v>
      </c>
      <c r="C1" t="s">
        <v>95</v>
      </c>
      <c r="D1" t="s">
        <v>96</v>
      </c>
      <c r="E1" t="s">
        <v>94</v>
      </c>
      <c r="F1" t="s">
        <v>97</v>
      </c>
    </row>
    <row r="2" spans="1:75" ht="23">
      <c r="B2" s="47" t="s">
        <v>65</v>
      </c>
      <c r="G2">
        <v>4</v>
      </c>
      <c r="H2">
        <v>4</v>
      </c>
      <c r="I2">
        <v>4</v>
      </c>
      <c r="J2">
        <v>4</v>
      </c>
      <c r="K2">
        <v>1</v>
      </c>
      <c r="L2">
        <v>4</v>
      </c>
      <c r="M2">
        <v>3</v>
      </c>
      <c r="N2">
        <v>4</v>
      </c>
      <c r="O2">
        <v>6</v>
      </c>
      <c r="P2">
        <v>4</v>
      </c>
      <c r="Q2">
        <v>4</v>
      </c>
      <c r="R2">
        <v>3</v>
      </c>
      <c r="S2">
        <v>4</v>
      </c>
      <c r="T2">
        <v>3</v>
      </c>
      <c r="U2">
        <v>3</v>
      </c>
      <c r="V2">
        <v>1</v>
      </c>
      <c r="W2">
        <v>4</v>
      </c>
      <c r="X2">
        <v>4</v>
      </c>
      <c r="Z2">
        <v>3</v>
      </c>
      <c r="AA2">
        <v>3</v>
      </c>
      <c r="AB2">
        <v>3</v>
      </c>
      <c r="AC2">
        <v>3</v>
      </c>
      <c r="AD2">
        <v>3</v>
      </c>
      <c r="AE2">
        <v>3</v>
      </c>
      <c r="AF2">
        <v>4</v>
      </c>
      <c r="AG2">
        <v>3</v>
      </c>
      <c r="AH2">
        <v>3</v>
      </c>
      <c r="AI2">
        <v>3</v>
      </c>
      <c r="AJ2">
        <v>4</v>
      </c>
      <c r="AK2">
        <v>4</v>
      </c>
      <c r="AL2">
        <v>3</v>
      </c>
      <c r="AP2">
        <v>3</v>
      </c>
      <c r="AQ2">
        <v>3</v>
      </c>
      <c r="AR2">
        <v>4</v>
      </c>
      <c r="AS2">
        <v>4</v>
      </c>
      <c r="AT2">
        <v>3</v>
      </c>
      <c r="AU2">
        <v>3</v>
      </c>
      <c r="AV2">
        <v>3</v>
      </c>
      <c r="AW2">
        <v>3</v>
      </c>
      <c r="AX2">
        <v>3</v>
      </c>
      <c r="AY2">
        <v>1</v>
      </c>
      <c r="AZ2">
        <v>3</v>
      </c>
      <c r="BA2">
        <v>1</v>
      </c>
      <c r="BB2">
        <v>3</v>
      </c>
      <c r="BC2">
        <v>1</v>
      </c>
      <c r="BD2">
        <v>4</v>
      </c>
      <c r="BE2">
        <v>4</v>
      </c>
      <c r="BF2">
        <v>4</v>
      </c>
      <c r="BG2">
        <v>4</v>
      </c>
      <c r="BH2">
        <v>3</v>
      </c>
      <c r="BI2">
        <v>3</v>
      </c>
      <c r="BJ2">
        <v>3</v>
      </c>
      <c r="BK2">
        <v>3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</row>
    <row r="3" spans="1:75" s="3" customFormat="1">
      <c r="A3" s="3" t="s">
        <v>104</v>
      </c>
      <c r="B3" s="3" t="s">
        <v>14</v>
      </c>
      <c r="D3" s="3" t="s">
        <v>15</v>
      </c>
      <c r="F3" s="3" t="s">
        <v>13</v>
      </c>
      <c r="G3" s="3" t="s">
        <v>44</v>
      </c>
      <c r="H3" s="3" t="s">
        <v>45</v>
      </c>
      <c r="I3" s="3" t="s">
        <v>112</v>
      </c>
      <c r="J3" s="3" t="s">
        <v>113</v>
      </c>
      <c r="K3" s="3" t="s">
        <v>16</v>
      </c>
      <c r="L3" s="3" t="s">
        <v>9</v>
      </c>
      <c r="M3" s="3" t="s">
        <v>10</v>
      </c>
      <c r="N3" s="3" t="s">
        <v>18</v>
      </c>
      <c r="O3" s="3" t="s">
        <v>42</v>
      </c>
      <c r="P3" s="3" t="s">
        <v>39</v>
      </c>
      <c r="Q3" s="3" t="s">
        <v>17</v>
      </c>
      <c r="R3" s="3" t="s">
        <v>43</v>
      </c>
      <c r="S3" s="3" t="s">
        <v>21</v>
      </c>
      <c r="T3" s="3" t="s">
        <v>41</v>
      </c>
      <c r="U3" s="3" t="s">
        <v>30</v>
      </c>
      <c r="V3" s="3" t="s">
        <v>40</v>
      </c>
      <c r="W3" s="3" t="s">
        <v>22</v>
      </c>
      <c r="X3" s="3" t="s">
        <v>23</v>
      </c>
      <c r="Y3" s="3" t="s">
        <v>69</v>
      </c>
      <c r="Z3" s="3" t="s">
        <v>24</v>
      </c>
      <c r="AA3" s="3" t="s">
        <v>28</v>
      </c>
      <c r="AB3" s="3" t="s">
        <v>19</v>
      </c>
      <c r="AC3" s="3" t="s">
        <v>29</v>
      </c>
      <c r="AD3" s="3" t="s">
        <v>25</v>
      </c>
      <c r="AE3" s="3" t="s">
        <v>38</v>
      </c>
      <c r="AF3" s="3" t="s">
        <v>27</v>
      </c>
      <c r="AG3" s="3" t="s">
        <v>26</v>
      </c>
      <c r="AH3" s="3" t="s">
        <v>49</v>
      </c>
      <c r="AI3" s="3" t="s">
        <v>107</v>
      </c>
      <c r="AJ3" s="3" t="s">
        <v>108</v>
      </c>
      <c r="AK3" s="3" t="s">
        <v>109</v>
      </c>
      <c r="AL3" s="3" t="s">
        <v>110</v>
      </c>
      <c r="AM3" s="3" t="s">
        <v>54</v>
      </c>
      <c r="AN3" s="3" t="s">
        <v>92</v>
      </c>
      <c r="AP3" s="3" t="s">
        <v>67</v>
      </c>
      <c r="AQ3" s="3" t="s">
        <v>102</v>
      </c>
      <c r="AR3" s="3" t="s">
        <v>20</v>
      </c>
      <c r="AS3" s="3" t="s">
        <v>1</v>
      </c>
      <c r="AT3" s="3" t="s">
        <v>11</v>
      </c>
      <c r="AU3" s="3" t="s">
        <v>31</v>
      </c>
      <c r="AV3" s="3" t="s">
        <v>32</v>
      </c>
      <c r="AW3" s="3" t="s">
        <v>46</v>
      </c>
      <c r="AX3" s="3" t="s">
        <v>2</v>
      </c>
      <c r="AY3" s="3" t="s">
        <v>3</v>
      </c>
      <c r="AZ3" s="3" t="s">
        <v>7</v>
      </c>
      <c r="BA3" s="3" t="s">
        <v>8</v>
      </c>
      <c r="BB3" s="3" t="s">
        <v>51</v>
      </c>
      <c r="BC3" s="3" t="s">
        <v>52</v>
      </c>
      <c r="BD3" s="3" t="s">
        <v>68</v>
      </c>
      <c r="BE3" s="3" t="s">
        <v>111</v>
      </c>
      <c r="BF3" s="3" t="s">
        <v>12</v>
      </c>
      <c r="BG3" s="3" t="s">
        <v>33</v>
      </c>
      <c r="BH3" s="3" t="s">
        <v>34</v>
      </c>
      <c r="BI3" s="3" t="s">
        <v>4</v>
      </c>
      <c r="BJ3" s="3" t="s">
        <v>36</v>
      </c>
      <c r="BK3" s="3" t="s">
        <v>37</v>
      </c>
      <c r="BL3" s="3" t="s">
        <v>55</v>
      </c>
      <c r="BM3" s="3" t="s">
        <v>59</v>
      </c>
      <c r="BN3" s="3" t="s">
        <v>60</v>
      </c>
      <c r="BO3" s="3" t="s">
        <v>56</v>
      </c>
      <c r="BP3" s="3" t="s">
        <v>57</v>
      </c>
      <c r="BQ3" s="3" t="s">
        <v>106</v>
      </c>
      <c r="BS3" s="3" t="s">
        <v>66</v>
      </c>
    </row>
    <row r="4" spans="1:75">
      <c r="A4" s="64">
        <f ca="1">TODAY()</f>
        <v>43017</v>
      </c>
      <c r="B4">
        <f>PlanningSheet!B1</f>
        <v>0</v>
      </c>
      <c r="C4">
        <f>PlanningSheet!D1</f>
        <v>0</v>
      </c>
      <c r="D4">
        <v>1</v>
      </c>
      <c r="E4" t="str">
        <f>PlanningSheet!B3</f>
        <v>BA GEOL</v>
      </c>
      <c r="F4">
        <f>PlanningSheet!B2</f>
        <v>0</v>
      </c>
      <c r="G4" t="str">
        <f t="array" ref="G4">IF(ISERROR(MATCH(G$3,PlanningSheet!$A$5:$A$163,0)),"",INDEX(PlanningSheet!$C$5:$C163,MATCH(G$3,PlanningSheet!$A$5:$A$163,0)))</f>
        <v/>
      </c>
      <c r="H4" t="str">
        <f t="array" ref="H4">IF(ISERROR(MATCH(H$3,PlanningSheet!$A$5:$A$163,0)),"",INDEX(PlanningSheet!$C$5:$C163,MATCH(H$3,PlanningSheet!$A$5:$A$163,0)))</f>
        <v/>
      </c>
      <c r="I4" t="str">
        <f t="array" ref="I4">IF(ISERROR(MATCH(I$3,PlanningSheet!$A$5:$A$163,0)),"",INDEX(PlanningSheet!$C$5:$C163,MATCH(I$3,PlanningSheet!$A$5:$A$163,0)))</f>
        <v>2015C</v>
      </c>
      <c r="J4" t="str">
        <f t="array" ref="J4">IF(ISERROR(MATCH(J$3,PlanningSheet!$A$5:$A$163,0)),"",INDEX(PlanningSheet!$C$5:$C163,MATCH(J$3,PlanningSheet!$A$5:$A$163,0)))</f>
        <v>2016A</v>
      </c>
      <c r="K4" t="str">
        <f t="array" ref="K4">IF(ISERROR(MATCH(K$3,PlanningSheet!$A$5:$A$163,0)),"",INDEX(PlanningSheet!$C$5:$C163,MATCH(K$3,PlanningSheet!$A$5:$A$163,0)))</f>
        <v>2015C</v>
      </c>
      <c r="L4" t="str">
        <f t="array" ref="L4">IF(ISERROR(MATCH(L$3,PlanningSheet!$A$5:$A$163,0)),"",INDEX(PlanningSheet!$C$5:$C163,MATCH(L$3,PlanningSheet!$A$5:$A$163,0)))</f>
        <v>2016C</v>
      </c>
      <c r="M4" t="str">
        <f t="array" ref="M4">IF(ISERROR(MATCH(M$3,PlanningSheet!$A$5:$A$163,0)),"",INDEX(PlanningSheet!$C$5:$C163,MATCH(M$3,PlanningSheet!$A$5:$A$163,0)))</f>
        <v/>
      </c>
      <c r="N4" t="str">
        <f t="array" ref="N4">IF(ISERROR(MATCH(N$3,PlanningSheet!$A$5:$A$163,0)),"",INDEX(PlanningSheet!$C$5:$C163,MATCH(N$3,PlanningSheet!$A$5:$A$163,0)))</f>
        <v/>
      </c>
      <c r="O4" t="str">
        <f t="array" ref="O4">IF(ISERROR(MATCH(O$3,PlanningSheet!$A$5:$A$163,0)),"",INDEX(PlanningSheet!$C$5:$C163,MATCH(O$3,PlanningSheet!$A$5:$A$163,0)))</f>
        <v/>
      </c>
      <c r="P4" t="str">
        <f t="array" ref="P4">IF(ISERROR(MATCH(P$3,PlanningSheet!$A$5:$A$163,0)),"",INDEX(PlanningSheet!$C$5:$C163,MATCH(P$3,PlanningSheet!$A$5:$A$163,0)))</f>
        <v/>
      </c>
      <c r="Q4" t="str">
        <f t="array" ref="Q4">IF(ISERROR(MATCH(Q$3,PlanningSheet!$A$5:$A$163,0)),"",INDEX(PlanningSheet!$C$5:$C163,MATCH(Q$3,PlanningSheet!$A$5:$A$163,0)))</f>
        <v>2017A</v>
      </c>
      <c r="R4" t="str">
        <f t="array" ref="R4">IF(ISERROR(MATCH(R$3,PlanningSheet!$A$5:$A$163,0)),"",INDEX(PlanningSheet!$C$5:$C163,MATCH(R$3,PlanningSheet!$A$5:$A$163,0)))</f>
        <v/>
      </c>
      <c r="S4" t="str">
        <f t="array" ref="S4">IF(ISERROR(MATCH(S$3,PlanningSheet!$A$5:$A$163,0)),"",INDEX(PlanningSheet!$C$5:$C163,MATCH(S$3,PlanningSheet!$A$5:$A$163,0)))</f>
        <v>2018A</v>
      </c>
      <c r="T4" t="str">
        <f t="array" ref="T4">IF(ISERROR(MATCH(T$3,PlanningSheet!$A$5:$A$163,0)),"",INDEX(PlanningSheet!$C$5:$C163,MATCH(T$3,PlanningSheet!$A$5:$A$163,0)))</f>
        <v>2017A</v>
      </c>
      <c r="U4" t="str">
        <f t="array" ref="U4">IF(ISERROR(MATCH(U$3,PlanningSheet!$A$5:$A$163,0)),"",INDEX(PlanningSheet!$C$5:$C163,MATCH(U$3,PlanningSheet!$A$5:$A$163,0)))</f>
        <v/>
      </c>
      <c r="V4" t="str">
        <f t="array" ref="V4">IF(ISERROR(MATCH(V$3,PlanningSheet!$A$5:$A$163,0)),"",INDEX(PlanningSheet!$C$5:$C163,MATCH(V$3,PlanningSheet!$A$5:$A$163,0)))</f>
        <v>2018A</v>
      </c>
      <c r="W4" t="str">
        <f t="array" ref="W4">IF(ISERROR(MATCH(W$3,PlanningSheet!$A$5:$A$163,0)),"",INDEX(PlanningSheet!$C$5:$C163,MATCH(W$3,PlanningSheet!$A$5:$A$163,0)))</f>
        <v>2018A</v>
      </c>
      <c r="X4" t="str">
        <f t="array" ref="X4">IF(ISERROR(MATCH(X$3,PlanningSheet!$A$5:$A$163,0)),"",INDEX(PlanningSheet!$C$5:$C163,MATCH(X$3,PlanningSheet!$A$5:$A$163,0)))</f>
        <v/>
      </c>
      <c r="Y4" t="str">
        <f t="array" ref="Y4">IF(ISERROR(MATCH(Y$3,PlanningSheet!$A$5:$A$163,0)),"",INDEX(PlanningSheet!$C$5:$C163,MATCH(Y$3,PlanningSheet!$A$5:$A$163,0)))</f>
        <v>2018B</v>
      </c>
      <c r="Z4" t="str">
        <f t="array" ref="Z4">IF(ISERROR(MATCH(Z$3,PlanningSheet!$A$5:$A$163,0)),"",INDEX(PlanningSheet!$C$5:$C163,MATCH(Z$3,PlanningSheet!$A$5:$A$163,0)))</f>
        <v/>
      </c>
      <c r="AA4" t="str">
        <f t="array" ref="AA4">IF(ISERROR(MATCH(AA$3,PlanningSheet!$A$5:$A$163,0)),"",INDEX(PlanningSheet!$C$5:$C163,MATCH(AA$3,PlanningSheet!$A$5:$A$163,0)))</f>
        <v/>
      </c>
      <c r="AB4" t="str">
        <f t="array" ref="AB4">IF(ISERROR(MATCH(AB$3,PlanningSheet!$A$5:$A$163,0)),"",INDEX(PlanningSheet!$C$5:$C163,MATCH(AB$3,PlanningSheet!$A$5:$A$163,0)))</f>
        <v/>
      </c>
      <c r="AC4" t="str">
        <f t="array" ref="AC4">IF(ISERROR(MATCH(AC$3,PlanningSheet!$A$5:$A$163,0)),"",INDEX(PlanningSheet!$C$5:$C163,MATCH(AC$3,PlanningSheet!$A$5:$A$163,0)))</f>
        <v/>
      </c>
      <c r="AD4" t="str">
        <f t="array" ref="AD4">IF(ISERROR(MATCH(AD$3,PlanningSheet!$A$5:$A$163,0)),"",INDEX(PlanningSheet!$C$5:$C163,MATCH(AD$3,PlanningSheet!$A$5:$A$163,0)))</f>
        <v/>
      </c>
      <c r="AE4" t="str">
        <f t="array" ref="AE4">IF(ISERROR(MATCH(AE$3,PlanningSheet!$A$5:$A$163,0)),"",INDEX(PlanningSheet!$C$5:$C163,MATCH(AE$3,PlanningSheet!$A$5:$A$163,0)))</f>
        <v/>
      </c>
      <c r="AF4" t="str">
        <f t="array" ref="AF4">IF(ISERROR(MATCH(AF$3,PlanningSheet!$A$5:$A$163,0)),"",INDEX(PlanningSheet!$C$5:$C163,MATCH(AF$3,PlanningSheet!$A$5:$A$163,0)))</f>
        <v/>
      </c>
      <c r="AG4" t="str">
        <f t="array" ref="AG4">IF(ISERROR(MATCH(AG$3,PlanningSheet!$A$5:$A$163,0)),"",INDEX(PlanningSheet!$C$5:$C163,MATCH(AG$3,PlanningSheet!$A$5:$A$163,0)))</f>
        <v>2016C</v>
      </c>
      <c r="AH4" t="str">
        <f t="array" ref="AH4">IF(ISERROR(MATCH(AH$3,PlanningSheet!$A$5:$A$163,0)),"",INDEX(PlanningSheet!$C$5:$C163,MATCH(AH$3,PlanningSheet!$A$5:$A$163,0)))</f>
        <v/>
      </c>
      <c r="AI4" t="str">
        <f t="array" ref="AI4">IF(ISERROR(MATCH(AI$3,PlanningSheet!$A$5:$A$163,0)),"",INDEX(PlanningSheet!$C$5:$C163,MATCH(AI$3,PlanningSheet!$A$5:$A$163,0)))</f>
        <v/>
      </c>
      <c r="AJ4" t="str">
        <f t="array" ref="AJ4">IF(ISERROR(MATCH(AJ$3,PlanningSheet!$A$5:$A$163,0)),"",INDEX(PlanningSheet!$C$5:$C163,MATCH(AJ$3,PlanningSheet!$A$5:$A$163,0)))</f>
        <v/>
      </c>
      <c r="AK4" t="str">
        <f t="array" ref="AK4">IF(ISERROR(MATCH(AK$3,PlanningSheet!$A$5:$A$163,0)),"",INDEX(PlanningSheet!$C$5:$C163,MATCH(AK$3,PlanningSheet!$A$5:$A$163,0)))</f>
        <v/>
      </c>
      <c r="AL4" t="str">
        <f t="array" ref="AL4">IF(ISERROR(MATCH(AL$3,PlanningSheet!$A$5:$A$163,0)),"",INDEX(PlanningSheet!$C$5:$C163,MATCH(AL$3,PlanningSheet!$A$5:$A$163,0)))</f>
        <v/>
      </c>
      <c r="AM4" t="str">
        <f t="array" ref="AM4">IF(ISERROR(MATCH(AM$3,PlanningSheet!$A$5:$A$163,0)),"",INDEX(PlanningSheet!$C$5:$C163,MATCH(AM$3,PlanningSheet!$A$5:$A$163,0)))</f>
        <v/>
      </c>
      <c r="AN4" t="str">
        <f t="array" ref="AN4">IF(ISERROR(MATCH(AN$3,PlanningSheet!$A$5:$A$163,0)),"",INDEX(PlanningSheet!$C$5:$C163,MATCH(AN$3,PlanningSheet!$A$5:$A$163,0)))</f>
        <v/>
      </c>
      <c r="AP4" t="str">
        <f t="array" ref="AP4">IF(ISERROR(MATCH(AP$3,PlanningSheet!$A$5:$A$163,0)),"",INDEX(PlanningSheet!$C$5:$C163,MATCH(AP$3,PlanningSheet!$A$5:$A$163,0)))</f>
        <v>2016A</v>
      </c>
      <c r="AQ4" t="str">
        <f t="array" ref="AQ4">IF(ISERROR(MATCH(AQ$3,PlanningSheet!$A$5:$A$163,0)),"",INDEX(PlanningSheet!$C$5:$C163,MATCH(AQ$3,PlanningSheet!$A$5:$A$163,0)))</f>
        <v>2015C</v>
      </c>
      <c r="AR4" t="str">
        <f t="array" ref="AR4">IF(ISERROR(MATCH(AR$3,PlanningSheet!$A$5:$A$163,0)),"",INDEX(PlanningSheet!$C$5:$C163,MATCH(AR$3,PlanningSheet!$A$5:$A$163,0)))</f>
        <v/>
      </c>
      <c r="AS4" t="str">
        <f t="array" ref="AS4">IF(ISERROR(MATCH(AS$3,PlanningSheet!$A$5:$A$163,0)),"",INDEX(PlanningSheet!$C$5:$C163,MATCH(AS$3,PlanningSheet!$A$5:$A$163,0)))</f>
        <v/>
      </c>
      <c r="AT4" t="str">
        <f t="array" ref="AT4">IF(ISERROR(MATCH(AT$3,PlanningSheet!$A$5:$A$163,0)),"",INDEX(PlanningSheet!$C$5:$C163,MATCH(AT$3,PlanningSheet!$A$5:$A$163,0)))</f>
        <v/>
      </c>
      <c r="AU4" t="str">
        <f t="array" ref="AU4">IF(ISERROR(MATCH(AU$3,PlanningSheet!$A$5:$A$163,0)),"",INDEX(PlanningSheet!$C$5:$C163,MATCH(AU$3,PlanningSheet!$A$5:$A$163,0)))</f>
        <v/>
      </c>
      <c r="AV4" t="str">
        <f t="array" ref="AV4">IF(ISERROR(MATCH(AV$3,PlanningSheet!$A$5:$A$163,0)),"",INDEX(PlanningSheet!$C$5:$C163,MATCH(AV$3,PlanningSheet!$A$5:$A$163,0)))</f>
        <v/>
      </c>
      <c r="AW4" t="str">
        <f t="array" ref="AW4">IF(ISERROR(MATCH(AW$3,PlanningSheet!$A$5:$A$163,0)),"",INDEX(PlanningSheet!$C$5:$C163,MATCH(AW$3,PlanningSheet!$A$5:$A$163,0)))</f>
        <v/>
      </c>
      <c r="AX4" t="str">
        <f t="array" ref="AX4">IF(ISERROR(MATCH(AX$3,PlanningSheet!$A$5:$A$163,0)),"",INDEX(PlanningSheet!$C$5:$C163,MATCH(AX$3,PlanningSheet!$A$5:$A$163,0)))</f>
        <v>2015C</v>
      </c>
      <c r="AY4" t="str">
        <f t="array" ref="AY4">IF(ISERROR(MATCH(AY$3,PlanningSheet!$A$5:$A$163,0)),"",INDEX(PlanningSheet!$C$5:$C163,MATCH(AY$3,PlanningSheet!$A$5:$A$163,0)))</f>
        <v>2015C</v>
      </c>
      <c r="AZ4" t="str">
        <f t="array" ref="AZ4">IF(ISERROR(MATCH(AZ$3,PlanningSheet!$A$5:$A$163,0)),"",INDEX(PlanningSheet!$C$5:$C163,MATCH(AZ$3,PlanningSheet!$A$5:$A$163,0)))</f>
        <v>2016A</v>
      </c>
      <c r="BA4" t="str">
        <f t="array" ref="BA4">IF(ISERROR(MATCH(BA$3,PlanningSheet!$A$5:$A$163,0)),"",INDEX(PlanningSheet!$C$5:$C163,MATCH(BA$3,PlanningSheet!$A$5:$A$163,0)))</f>
        <v>2016A</v>
      </c>
      <c r="BB4" t="str">
        <f t="array" ref="BB4">IF(ISERROR(MATCH(BB$3,PlanningSheet!$A$5:$A$163,0)),"",INDEX(PlanningSheet!$C$5:$C163,MATCH(BB$3,PlanningSheet!$A$5:$A$163,0)))</f>
        <v/>
      </c>
      <c r="BC4" t="str">
        <f t="array" ref="BC4">IF(ISERROR(MATCH(BC$3,PlanningSheet!$A$5:$A$163,0)),"",INDEX(PlanningSheet!$C$5:$C163,MATCH(BC$3,PlanningSheet!$A$5:$A$163,0)))</f>
        <v/>
      </c>
      <c r="BD4" t="str">
        <f t="array" ref="BD4">IF(ISERROR(MATCH(BD$3,PlanningSheet!$A$5:$A$163,0)),"",INDEX(PlanningSheet!$C$5:$C163,MATCH(BD$3,PlanningSheet!$A$5:$A$163,0)))</f>
        <v>2016C</v>
      </c>
      <c r="BE4" t="str">
        <f t="array" ref="BE4">IF(ISERROR(MATCH(BE$3,PlanningSheet!$A$5:$A$163,0)),"",INDEX(PlanningSheet!$C$5:$C163,MATCH(BE$3,PlanningSheet!$A$5:$A$163,0)))</f>
        <v>2017A</v>
      </c>
      <c r="BF4" t="str">
        <f t="array" ref="BF4">IF(ISERROR(MATCH(BF$3,PlanningSheet!$A$5:$A$163,0)),"",INDEX(PlanningSheet!$C$5:$C163,MATCH(BF$3,PlanningSheet!$A$5:$A$163,0)))</f>
        <v/>
      </c>
      <c r="BG4" t="str">
        <f t="array" ref="BG4">IF(ISERROR(MATCH(BG$3,PlanningSheet!$A$5:$A$163,0)),"",INDEX(PlanningSheet!$C$5:$C163,MATCH(BG$3,PlanningSheet!$A$5:$A$163,0)))</f>
        <v/>
      </c>
      <c r="BH4" t="str">
        <f t="array" ref="BH4">IF(ISERROR(MATCH(BH$3,PlanningSheet!$A$5:$A$163,0)),"",INDEX(PlanningSheet!$C$5:$C163,MATCH(BH$3,PlanningSheet!$A$5:$A$163,0)))</f>
        <v/>
      </c>
      <c r="BI4" t="str">
        <f t="array" ref="BI4">IF(ISERROR(MATCH(BI$3,PlanningSheet!$A$5:$A$163,0)),"",INDEX(PlanningSheet!$C$5:$C163,MATCH(BI$3,PlanningSheet!$A$5:$A$163,0)))</f>
        <v>2015C</v>
      </c>
      <c r="BJ4" t="str">
        <f t="array" ref="BJ4">IF(ISERROR(MATCH(BJ$3,PlanningSheet!$A$5:$A$163,0)),"",INDEX(PlanningSheet!$C$5:$C163,MATCH(BJ$3,PlanningSheet!$A$5:$A$163,0)))</f>
        <v>2018C</v>
      </c>
      <c r="BK4" t="str">
        <f t="array" ref="BK4">IF(ISERROR(MATCH(BK$3,PlanningSheet!$A$5:$A$163,0)),"",INDEX(PlanningSheet!$C$5:$C163,MATCH(BK$3,PlanningSheet!$A$5:$A$163,0)))</f>
        <v>2019A</v>
      </c>
      <c r="BL4" t="str">
        <f t="array" ref="BL4">IF(ISERROR(MATCH(BL$3,PlanningSheet!$A$5:$A$163,0)),"",INDEX(PlanningSheet!$C$5:$C163,MATCH(BL$3,PlanningSheet!$A$5:$A$163,0)))</f>
        <v>2016A</v>
      </c>
      <c r="BM4" t="str">
        <f t="array" ref="BM4">IF(ISERROR(MATCH(BM$3,PlanningSheet!$A$5:$A$163,0)),"",INDEX(PlanningSheet!$C$5:$C163,MATCH(BM$3,PlanningSheet!$A$5:$A$163,0)))</f>
        <v>2017C</v>
      </c>
      <c r="BN4" t="str">
        <f t="array" ref="BN4">IF(ISERROR(MATCH(BN$3,PlanningSheet!$A$5:$A$163,0)),"",INDEX(PlanningSheet!$C$5:$C163,MATCH(BN$3,PlanningSheet!$A$5:$A$163,0)))</f>
        <v>2018A</v>
      </c>
      <c r="BO4" t="str">
        <f t="array" ref="BO4">IF(ISERROR(MATCH(BO$3,PlanningSheet!$A$5:$A$163,0)),"",INDEX(PlanningSheet!$C$5:$C163,MATCH(BO$3,PlanningSheet!$A$5:$A$163,0)))</f>
        <v>2019A</v>
      </c>
      <c r="BP4" t="str">
        <f t="array" ref="BP4">IF(ISERROR(MATCH(BP$3,PlanningSheet!$A$5:$A$163,0)),"",INDEX(PlanningSheet!$C$5:$C163,MATCH(BP$3,PlanningSheet!$A$5:$A$163,0)))</f>
        <v>2018C</v>
      </c>
      <c r="BQ4" t="str">
        <f t="array" ref="BQ4">IF(ISERROR(MATCH(BQ$3,PlanningSheet!$A$5:$A$163,0)),"",INDEX(PlanningSheet!$C$5:$C163,MATCH(BQ$3,PlanningSheet!$A$5:$A$163,0)))</f>
        <v>2017C</v>
      </c>
      <c r="BS4" t="str">
        <f t="array" ref="BS4">IF(ISERROR(MATCH(BS$3,PlanningSheet!$A$5:$A$163,0)),"",INDEX(PlanningSheet!$C$5:$C163,MATCH(BS$3,PlanningSheet!$A$5:$A$163,0)))</f>
        <v>2016C</v>
      </c>
      <c r="BT4" t="str">
        <f t="array" ref="BT4">IF(ISERROR(MATCH(BT$3,PlanningSheet!$A$5:$A$163,0)),"",INDEX(PlanningSheet!$C$5:$C163,MATCH(BT$3,PlanningSheet!$A$5:$A$163,0)))</f>
        <v/>
      </c>
    </row>
    <row r="6" spans="1:75">
      <c r="C6" t="s">
        <v>62</v>
      </c>
      <c r="I6">
        <v>1</v>
      </c>
      <c r="J6">
        <v>1</v>
      </c>
      <c r="K6">
        <v>1</v>
      </c>
      <c r="L6">
        <v>1</v>
      </c>
      <c r="Q6">
        <v>1</v>
      </c>
      <c r="S6">
        <v>1</v>
      </c>
      <c r="T6">
        <v>1</v>
      </c>
      <c r="V6">
        <v>1</v>
      </c>
      <c r="W6">
        <v>1</v>
      </c>
      <c r="Y6">
        <v>1</v>
      </c>
      <c r="AG6">
        <v>1</v>
      </c>
      <c r="AP6">
        <v>1</v>
      </c>
      <c r="AQ6">
        <v>1</v>
      </c>
      <c r="AX6">
        <v>1</v>
      </c>
      <c r="AY6">
        <v>1</v>
      </c>
      <c r="AZ6">
        <v>1</v>
      </c>
      <c r="BA6">
        <v>1</v>
      </c>
      <c r="BD6">
        <v>1</v>
      </c>
      <c r="BE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</row>
    <row r="7" spans="1:75">
      <c r="C7" t="s">
        <v>98</v>
      </c>
      <c r="G7">
        <v>1</v>
      </c>
      <c r="H7">
        <v>1</v>
      </c>
      <c r="L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V7">
        <v>1</v>
      </c>
      <c r="W7">
        <v>1</v>
      </c>
      <c r="AE7">
        <v>1</v>
      </c>
      <c r="AG7">
        <v>1</v>
      </c>
      <c r="AR7">
        <v>1</v>
      </c>
      <c r="AS7">
        <v>1</v>
      </c>
      <c r="AT7">
        <v>1</v>
      </c>
      <c r="AU7">
        <v>1</v>
      </c>
      <c r="AX7">
        <v>1</v>
      </c>
      <c r="AY7">
        <v>1</v>
      </c>
      <c r="AZ7">
        <v>1</v>
      </c>
      <c r="BA7">
        <v>1</v>
      </c>
      <c r="BF7">
        <v>1</v>
      </c>
      <c r="BG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</row>
    <row r="8" spans="1:75">
      <c r="C8" t="s">
        <v>99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S8">
        <v>1</v>
      </c>
      <c r="W8">
        <v>1</v>
      </c>
      <c r="X8">
        <v>1</v>
      </c>
      <c r="Z8">
        <v>1</v>
      </c>
      <c r="AD8">
        <v>1</v>
      </c>
      <c r="AG8">
        <v>1</v>
      </c>
      <c r="AR8">
        <v>1</v>
      </c>
      <c r="AS8">
        <v>1</v>
      </c>
      <c r="AT8">
        <v>1</v>
      </c>
      <c r="AU8">
        <v>1</v>
      </c>
      <c r="AX8">
        <v>1</v>
      </c>
      <c r="AY8">
        <v>1</v>
      </c>
      <c r="AZ8">
        <v>1</v>
      </c>
      <c r="BA8">
        <v>1</v>
      </c>
      <c r="BF8">
        <v>1</v>
      </c>
      <c r="BG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</row>
    <row r="9" spans="1:75">
      <c r="C9" t="s">
        <v>100</v>
      </c>
      <c r="G9">
        <v>1</v>
      </c>
      <c r="H9">
        <v>1</v>
      </c>
      <c r="L9">
        <v>1</v>
      </c>
      <c r="P9">
        <v>1</v>
      </c>
      <c r="T9">
        <v>1</v>
      </c>
      <c r="V9">
        <v>1</v>
      </c>
      <c r="W9">
        <v>1</v>
      </c>
      <c r="AG9">
        <v>1</v>
      </c>
      <c r="AI9">
        <v>1</v>
      </c>
      <c r="AJ9">
        <v>1</v>
      </c>
      <c r="AK9">
        <v>1</v>
      </c>
      <c r="AL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BB9">
        <v>1</v>
      </c>
      <c r="BC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</row>
    <row r="10" spans="1:75">
      <c r="C10" t="s">
        <v>101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S10">
        <v>1</v>
      </c>
      <c r="W10">
        <v>1</v>
      </c>
      <c r="AD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BB10">
        <v>1</v>
      </c>
      <c r="BC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</row>
    <row r="11" spans="1:75" s="4" customFormat="1">
      <c r="C11" s="4" t="s">
        <v>63</v>
      </c>
      <c r="F11" s="48">
        <f>MATCH(E4,B1:F1,0)</f>
        <v>1</v>
      </c>
      <c r="G11" s="4">
        <f t="shared" ref="G11:H11" si="0">INDEX(G6:G10,$F11)</f>
        <v>0</v>
      </c>
      <c r="H11" s="4">
        <f t="shared" si="0"/>
        <v>0</v>
      </c>
      <c r="I11" s="4">
        <f t="shared" ref="I11:J11" si="1">INDEX(I6:I10,$F11)</f>
        <v>1</v>
      </c>
      <c r="J11" s="4">
        <f t="shared" si="1"/>
        <v>1</v>
      </c>
      <c r="K11" s="4">
        <f>INDEX(K6:K10,$F11)</f>
        <v>1</v>
      </c>
      <c r="L11" s="4">
        <f t="shared" ref="L11:BS11" si="2">INDEX(L6:L10,$F11)</f>
        <v>1</v>
      </c>
      <c r="M11" s="4">
        <f>INDEX(M6:M10,$F11)</f>
        <v>0</v>
      </c>
      <c r="N11" s="4">
        <f>INDEX(N6:N10,$F11)</f>
        <v>0</v>
      </c>
      <c r="O11" s="4">
        <f>INDEX(O6:O10,$F11)</f>
        <v>0</v>
      </c>
      <c r="P11" s="4">
        <f t="shared" ref="P11" si="3">INDEX(P6:P10,$F11)</f>
        <v>0</v>
      </c>
      <c r="Q11" s="4">
        <f t="shared" ref="Q11:V11" si="4">INDEX(Q6:Q10,$F11)</f>
        <v>1</v>
      </c>
      <c r="R11" s="4">
        <f t="shared" si="4"/>
        <v>0</v>
      </c>
      <c r="S11" s="4">
        <f t="shared" si="4"/>
        <v>1</v>
      </c>
      <c r="T11" s="4">
        <f t="shared" si="4"/>
        <v>1</v>
      </c>
      <c r="U11" s="4">
        <f t="shared" si="4"/>
        <v>0</v>
      </c>
      <c r="V11" s="4">
        <f t="shared" si="4"/>
        <v>1</v>
      </c>
      <c r="W11" s="4">
        <f t="shared" si="2"/>
        <v>1</v>
      </c>
      <c r="X11" s="4">
        <f t="shared" si="2"/>
        <v>0</v>
      </c>
      <c r="Y11" s="4">
        <f t="shared" si="2"/>
        <v>1</v>
      </c>
      <c r="Z11" s="4">
        <f t="shared" si="2"/>
        <v>0</v>
      </c>
      <c r="AA11" s="4">
        <f>INDEX(AA6:AA10,$F11)</f>
        <v>0</v>
      </c>
      <c r="AB11" s="4">
        <f>INDEX(AB6:AB10,$F11)</f>
        <v>0</v>
      </c>
      <c r="AC11" s="4">
        <f>INDEX(AC6:AC10,$F11)</f>
        <v>0</v>
      </c>
      <c r="AD11" s="4">
        <f t="shared" si="2"/>
        <v>0</v>
      </c>
      <c r="AE11" s="4">
        <f>INDEX(AE6:AE10,$F11)</f>
        <v>0</v>
      </c>
      <c r="AF11" s="4">
        <f>INDEX(AF6:AF10,$F11)</f>
        <v>0</v>
      </c>
      <c r="AG11" s="4">
        <f t="shared" si="2"/>
        <v>1</v>
      </c>
      <c r="AH11" s="4">
        <f t="shared" ref="AH11:AN11" si="5">INDEX(AH6:AH10,$F11)</f>
        <v>0</v>
      </c>
      <c r="AI11" s="4">
        <f t="shared" si="5"/>
        <v>0</v>
      </c>
      <c r="AJ11" s="4">
        <f t="shared" si="5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  <c r="AN11" s="4">
        <f t="shared" si="5"/>
        <v>0</v>
      </c>
      <c r="AP11" s="4">
        <f t="shared" si="2"/>
        <v>1</v>
      </c>
      <c r="AQ11" s="4">
        <f t="shared" si="2"/>
        <v>1</v>
      </c>
      <c r="AR11" s="4">
        <f t="shared" si="2"/>
        <v>0</v>
      </c>
      <c r="AS11" s="4">
        <f t="shared" si="2"/>
        <v>0</v>
      </c>
      <c r="AT11" s="4">
        <f t="shared" si="2"/>
        <v>0</v>
      </c>
      <c r="AU11" s="4">
        <f t="shared" si="2"/>
        <v>0</v>
      </c>
      <c r="AV11" s="4">
        <f t="shared" si="2"/>
        <v>0</v>
      </c>
      <c r="AW11" s="4">
        <f t="shared" si="2"/>
        <v>0</v>
      </c>
      <c r="AX11" s="4">
        <f t="shared" si="2"/>
        <v>1</v>
      </c>
      <c r="AY11" s="4">
        <f t="shared" si="2"/>
        <v>1</v>
      </c>
      <c r="AZ11" s="4">
        <f t="shared" si="2"/>
        <v>1</v>
      </c>
      <c r="BA11" s="4">
        <f t="shared" si="2"/>
        <v>1</v>
      </c>
      <c r="BB11" s="4">
        <f t="shared" si="2"/>
        <v>0</v>
      </c>
      <c r="BC11" s="4">
        <f t="shared" si="2"/>
        <v>0</v>
      </c>
      <c r="BD11" s="4">
        <f t="shared" si="2"/>
        <v>1</v>
      </c>
      <c r="BE11" s="4">
        <f t="shared" ref="BE11" si="6">INDEX(BE6:BE10,$F11)</f>
        <v>1</v>
      </c>
      <c r="BF11" s="4">
        <f t="shared" si="2"/>
        <v>0</v>
      </c>
      <c r="BG11" s="4">
        <f t="shared" si="2"/>
        <v>0</v>
      </c>
      <c r="BH11" s="4">
        <f t="shared" si="2"/>
        <v>0</v>
      </c>
      <c r="BI11" s="4">
        <f t="shared" si="2"/>
        <v>1</v>
      </c>
      <c r="BJ11" s="4">
        <f t="shared" si="2"/>
        <v>1</v>
      </c>
      <c r="BK11" s="4">
        <f t="shared" si="2"/>
        <v>1</v>
      </c>
      <c r="BL11" s="4">
        <f t="shared" si="2"/>
        <v>1</v>
      </c>
      <c r="BM11" s="4">
        <f t="shared" si="2"/>
        <v>1</v>
      </c>
      <c r="BN11" s="4">
        <f t="shared" si="2"/>
        <v>1</v>
      </c>
      <c r="BO11" s="4">
        <f t="shared" si="2"/>
        <v>1</v>
      </c>
      <c r="BP11" s="4">
        <f t="shared" si="2"/>
        <v>1</v>
      </c>
      <c r="BQ11" s="4">
        <f t="shared" ref="BQ11" si="7">INDEX(BQ6:BQ10,$F11)</f>
        <v>1</v>
      </c>
      <c r="BS11" s="4">
        <f t="shared" si="2"/>
        <v>0</v>
      </c>
    </row>
    <row r="12" spans="1:75" s="4" customFormat="1">
      <c r="C12" s="4" t="s">
        <v>58</v>
      </c>
      <c r="G12" s="4" t="str">
        <f t="shared" ref="G12:H12" si="8">IF(AND(G11=1,G4=""),G3,"")</f>
        <v/>
      </c>
      <c r="H12" s="4" t="str">
        <f t="shared" si="8"/>
        <v/>
      </c>
      <c r="I12" s="4" t="str">
        <f t="shared" ref="I12:J12" si="9">IF(AND(I11=1,I4=""),I3,"")</f>
        <v/>
      </c>
      <c r="J12" s="4" t="str">
        <f t="shared" si="9"/>
        <v/>
      </c>
      <c r="K12" s="4" t="str">
        <f t="shared" ref="K12:BT12" si="10">IF(AND(K11=1,K4=""),K3,"")</f>
        <v/>
      </c>
      <c r="L12" s="4" t="str">
        <f t="shared" si="10"/>
        <v/>
      </c>
      <c r="M12" s="4" t="str">
        <f t="shared" si="10"/>
        <v/>
      </c>
      <c r="N12" s="4" t="str">
        <f>IF(AND(N11=1,N4=""),N3,"")</f>
        <v/>
      </c>
      <c r="O12" s="4" t="str">
        <f>IF(AND(O11=1,O4=""),O3,"")</f>
        <v/>
      </c>
      <c r="P12" s="4" t="str">
        <f t="shared" ref="P12" si="11">IF(AND(P11=1,P4=""),P3,"")</f>
        <v/>
      </c>
      <c r="Q12" s="4" t="str">
        <f t="shared" si="10"/>
        <v/>
      </c>
      <c r="R12" s="4" t="str">
        <f>IF(AND(R11=1,R4=""),R3,"")</f>
        <v/>
      </c>
      <c r="S12" s="4" t="str">
        <f t="shared" si="10"/>
        <v/>
      </c>
      <c r="T12" s="4" t="str">
        <f>IF(AND(T11=1,T4=""),T3,"")</f>
        <v/>
      </c>
      <c r="U12" s="4" t="str">
        <f>IF(AND(U11=1,U4=""),U3,"")</f>
        <v/>
      </c>
      <c r="V12" s="4" t="str">
        <f>IF(AND(V11=1,V4=""),V3,"")</f>
        <v/>
      </c>
      <c r="W12" s="4" t="str">
        <f t="shared" si="10"/>
        <v/>
      </c>
      <c r="X12" s="4" t="str">
        <f t="shared" si="10"/>
        <v/>
      </c>
      <c r="Y12" s="4" t="str">
        <f t="shared" si="10"/>
        <v/>
      </c>
      <c r="Z12" s="4" t="str">
        <f t="shared" si="10"/>
        <v/>
      </c>
      <c r="AA12" s="4" t="str">
        <f>IF(AND(AA11=1,AA4=""),AA3,"")</f>
        <v/>
      </c>
      <c r="AB12" s="4" t="str">
        <f>IF(AND(AB11=1,AB4=""),AB3,"")</f>
        <v/>
      </c>
      <c r="AC12" s="4" t="str">
        <f>IF(AND(AC11=1,AC4=""),AC3,"")</f>
        <v/>
      </c>
      <c r="AD12" s="4" t="str">
        <f t="shared" si="10"/>
        <v/>
      </c>
      <c r="AE12" s="4" t="str">
        <f>IF(AND(AE11=1,AE4=""),AE3,"")</f>
        <v/>
      </c>
      <c r="AF12" s="4" t="str">
        <f>IF(AND(AF11=1,AF4=""),AF3,"")</f>
        <v/>
      </c>
      <c r="AG12" s="4" t="str">
        <f t="shared" si="10"/>
        <v/>
      </c>
      <c r="AH12" s="4" t="str">
        <f t="shared" si="10"/>
        <v/>
      </c>
      <c r="AI12" s="4" t="str">
        <f t="shared" ref="AI12:AJ12" si="12">IF(AND(AI11=1,AI4=""),AI3,"")</f>
        <v/>
      </c>
      <c r="AJ12" s="4" t="str">
        <f t="shared" si="12"/>
        <v/>
      </c>
      <c r="AK12" s="4" t="str">
        <f t="shared" ref="AK12:AL12" si="13">IF(AND(AK11=1,AK4=""),AK3,"")</f>
        <v/>
      </c>
      <c r="AL12" s="4" t="str">
        <f t="shared" si="13"/>
        <v/>
      </c>
      <c r="AM12" s="4" t="str">
        <f>IF(AND(AM11=1,AM4=""),AM3,"")</f>
        <v/>
      </c>
      <c r="AN12" s="4" t="str">
        <f>IF(AND(AN11=1,AN4=""),AN3,"")</f>
        <v/>
      </c>
      <c r="AP12" s="4" t="str">
        <f t="shared" si="10"/>
        <v/>
      </c>
      <c r="AQ12" s="4" t="str">
        <f t="shared" si="10"/>
        <v/>
      </c>
      <c r="AR12" s="4" t="str">
        <f t="shared" si="10"/>
        <v/>
      </c>
      <c r="AS12" s="4" t="str">
        <f t="shared" si="10"/>
        <v/>
      </c>
      <c r="AT12" s="4" t="str">
        <f t="shared" si="10"/>
        <v/>
      </c>
      <c r="AU12" s="4" t="str">
        <f t="shared" si="10"/>
        <v/>
      </c>
      <c r="AV12" s="4" t="str">
        <f t="shared" si="10"/>
        <v/>
      </c>
      <c r="AW12" s="4" t="str">
        <f t="shared" si="10"/>
        <v/>
      </c>
      <c r="AX12" s="4" t="str">
        <f t="shared" si="10"/>
        <v/>
      </c>
      <c r="AY12" s="4" t="str">
        <f t="shared" si="10"/>
        <v/>
      </c>
      <c r="AZ12" s="4" t="str">
        <f t="shared" si="10"/>
        <v/>
      </c>
      <c r="BA12" s="4" t="str">
        <f t="shared" si="10"/>
        <v/>
      </c>
      <c r="BB12" s="4" t="str">
        <f t="shared" si="10"/>
        <v/>
      </c>
      <c r="BC12" s="4" t="str">
        <f t="shared" si="10"/>
        <v/>
      </c>
      <c r="BD12" s="4" t="str">
        <f t="shared" si="10"/>
        <v/>
      </c>
      <c r="BE12" s="4" t="str">
        <f t="shared" ref="BE12" si="14">IF(AND(BE11=1,BE4=""),BE3,"")</f>
        <v/>
      </c>
      <c r="BF12" s="4" t="str">
        <f t="shared" si="10"/>
        <v/>
      </c>
      <c r="BG12" s="4" t="str">
        <f t="shared" si="10"/>
        <v/>
      </c>
      <c r="BH12" s="4" t="str">
        <f t="shared" si="10"/>
        <v/>
      </c>
      <c r="BI12" s="4" t="str">
        <f t="shared" si="10"/>
        <v/>
      </c>
      <c r="BJ12" s="4" t="str">
        <f t="shared" si="10"/>
        <v/>
      </c>
      <c r="BK12" s="4" t="str">
        <f t="shared" si="10"/>
        <v/>
      </c>
      <c r="BL12" s="4" t="str">
        <f t="shared" si="10"/>
        <v/>
      </c>
      <c r="BM12" s="4" t="str">
        <f t="shared" si="10"/>
        <v/>
      </c>
      <c r="BN12" s="4" t="str">
        <f t="shared" si="10"/>
        <v/>
      </c>
      <c r="BO12" s="4" t="str">
        <f t="shared" si="10"/>
        <v/>
      </c>
      <c r="BP12" s="4" t="str">
        <f t="shared" si="10"/>
        <v/>
      </c>
      <c r="BQ12" s="4" t="str">
        <f t="shared" ref="BQ12" si="15">IF(AND(BQ11=1,BQ4=""),BQ3,"")</f>
        <v/>
      </c>
      <c r="BS12" s="4" t="str">
        <f t="shared" si="10"/>
        <v/>
      </c>
      <c r="BT12" s="4" t="str">
        <f t="shared" si="10"/>
        <v/>
      </c>
      <c r="BU12" s="4" t="str">
        <f t="shared" ref="BU12" si="16">IF(AND(BU10=1,BU4=""),BU3,"")</f>
        <v/>
      </c>
      <c r="BV12" s="4" t="str">
        <f t="shared" ref="BV12" si="17">IF(AND(BV10=1,BV4=""),BV3,"")</f>
        <v/>
      </c>
      <c r="BW12" s="4" t="str">
        <f t="shared" ref="BW12" si="18">IF(AND(BW10=1,BW4=""),BW3,"")</f>
        <v/>
      </c>
    </row>
    <row r="15" spans="1:75">
      <c r="G15" t="str">
        <f t="array" aca="1" ref="G15" ca="1">IFERROR(INDEX($G$12:$BS$12,SMALL(IF($G$12:$BS$12&lt;&gt;"",COLUMN($G$12:$BS$12)),columW(G15))),"")</f>
        <v/>
      </c>
      <c r="H15" t="str">
        <f t="array" aca="1" ref="H15" ca="1">IFERROR(INDEX($G$12:$BS$12,SMALL(IF($G$12:$BS$12&lt;&gt;"",COLUMN($G$12:$BS$12)),columW(H15))),"")</f>
        <v/>
      </c>
      <c r="I15" t="str">
        <f t="array" aca="1" ref="I15" ca="1">IFERROR(INDEX($G$12:$BS$12,SMALL(IF($G$12:$BS$12&lt;&gt;"",COLUMN($G$12:$BS$12)),columW(I15))),"")</f>
        <v/>
      </c>
      <c r="J15" t="str">
        <f t="array" aca="1" ref="J15" ca="1">IFERROR(INDEX($G$12:$BS$12,SMALL(IF($G$12:$BS$12&lt;&gt;"",COLUMN($G$12:$BS$12)),columW(J15))),"")</f>
        <v/>
      </c>
      <c r="K15" t="str">
        <f t="array" aca="1" ref="K15" ca="1">IFERROR(INDEX($G$12:$BS$12,SMALL(IF($G$12:$BS$12&lt;&gt;"",COLUMN($G$12:$BS$12)),columW(K15))),"")</f>
        <v/>
      </c>
      <c r="L15" t="str">
        <f t="array" aca="1" ref="L15" ca="1">IFERROR(INDEX($G$12:$BS$12,SMALL(IF($G$12:$BS$12&lt;&gt;"",COLUMN($G$12:$BS$12)),columW(L15))),"")</f>
        <v/>
      </c>
      <c r="M15" t="str">
        <f t="array" aca="1" ref="M15" ca="1">IFERROR(INDEX($G$12:$BS$12,SMALL(IF($G$12:$BS$12&lt;&gt;"",COLUMN($G$12:$BS$12)),columW(M15))),"")</f>
        <v/>
      </c>
      <c r="N15" t="str">
        <f t="array" aca="1" ref="N15" ca="1">IFERROR(INDEX($G$12:$BS$12,SMALL(IF($G$12:$BS$12&lt;&gt;"",COLUMN($G$12:$BS$12)),columW(N15))),"")</f>
        <v/>
      </c>
      <c r="O15" t="str">
        <f t="array" aca="1" ref="O15" ca="1">IFERROR(INDEX($G$12:$BS$12,SMALL(IF($G$12:$BS$12&lt;&gt;"",COLUMN($G$12:$BS$12)),columW(O15))),"")</f>
        <v/>
      </c>
      <c r="P15" t="str">
        <f t="array" aca="1" ref="P15" ca="1">IFERROR(INDEX($G$12:$BS$12,SMALL(IF($G$12:$BS$12&lt;&gt;"",COLUMN($G$12:$BS$12)),columW(P15))),"")</f>
        <v/>
      </c>
      <c r="Q15" t="str">
        <f t="array" aca="1" ref="Q15" ca="1">IFERROR(INDEX($G$12:$BS$12,SMALL(IF($G$12:$BS$12&lt;&gt;"",COLUMN($G$12:$BS$12)),columW(Q15))),"")</f>
        <v/>
      </c>
      <c r="R15" t="str">
        <f t="array" aca="1" ref="R15" ca="1">IFERROR(INDEX($G$12:$BS$12,SMALL(IF($G$12:$BS$12&lt;&gt;"",COLUMN($G$12:$BS$12)),columW(R15))),"")</f>
        <v/>
      </c>
      <c r="S15" t="str">
        <f t="array" aca="1" ref="S15" ca="1">IFERROR(INDEX($G$12:$BS$12,SMALL(IF($G$12:$BS$12&lt;&gt;"",COLUMN($G$12:$BS$12)),columW(S15))),"")</f>
        <v/>
      </c>
      <c r="T15" t="str">
        <f t="array" aca="1" ref="T15" ca="1">IFERROR(INDEX($G$12:$BS$12,SMALL(IF($G$12:$BS$12&lt;&gt;"",COLUMN($G$12:$BS$12)),columW(T15))),"")</f>
        <v/>
      </c>
      <c r="U15" t="str">
        <f t="array" aca="1" ref="U15" ca="1">IFERROR(INDEX($G$12:$BS$12,SMALL(IF($G$12:$BS$12&lt;&gt;"",COLUMN($G$12:$BS$12)),columW(U15))),"")</f>
        <v/>
      </c>
      <c r="V15" t="str">
        <f t="array" aca="1" ref="V15" ca="1">IFERROR(INDEX($G$12:$BS$12,SMALL(IF($G$12:$BS$12&lt;&gt;"",COLUMN($G$12:$BS$12)),columW(V15))),"")</f>
        <v/>
      </c>
      <c r="W15" t="str">
        <f t="array" aca="1" ref="W15" ca="1">IFERROR(INDEX($G$12:$BS$12,SMALL(IF($G$12:$BS$12&lt;&gt;"",COLUMN($G$12:$BS$12)),columW(W15))),"")</f>
        <v/>
      </c>
      <c r="X15" t="str">
        <f t="array" aca="1" ref="X15" ca="1">IFERROR(INDEX($G$12:$BS$12,SMALL(IF($G$12:$BS$12&lt;&gt;"",COLUMN($G$12:$BS$12)),columW(X15))),"")</f>
        <v/>
      </c>
      <c r="Y15" t="str">
        <f t="array" aca="1" ref="Y15" ca="1">IFERROR(INDEX($G$12:$BS$12,SMALL(IF($G$12:$BS$12&lt;&gt;"",COLUMN($G$12:$BS$12)),columW(Y15))),"")</f>
        <v/>
      </c>
      <c r="Z15" t="str">
        <f t="array" aca="1" ref="Z15" ca="1">IFERROR(INDEX($G$12:$BS$12,SMALL(IF($G$12:$BS$12&lt;&gt;"",COLUMN($G$12:$BS$12)),columW(Z15))),"")</f>
        <v/>
      </c>
      <c r="AA15" t="str">
        <f t="array" aca="1" ref="AA15" ca="1">IFERROR(INDEX($G$12:$BS$12,SMALL(IF($G$12:$BS$12&lt;&gt;"",COLUMN($G$12:$BS$12)),columW(AA15))),"")</f>
        <v/>
      </c>
      <c r="AB15" t="str">
        <f t="array" aca="1" ref="AB15" ca="1">IFERROR(INDEX($G$12:$BS$12,SMALL(IF($G$12:$BS$12&lt;&gt;"",COLUMN($G$12:$BS$12)),columW(AB15))),"")</f>
        <v/>
      </c>
      <c r="AC15" t="str">
        <f t="array" aca="1" ref="AC15" ca="1">IFERROR(INDEX($G$12:$BS$12,SMALL(IF($G$12:$BS$12&lt;&gt;"",COLUMN($G$12:$BS$12)),columW(AC15))),"")</f>
        <v/>
      </c>
      <c r="AD15" t="str">
        <f t="array" aca="1" ref="AD15" ca="1">IFERROR(INDEX($G$12:$BS$12,SMALL(IF($G$12:$BS$12&lt;&gt;"",COLUMN($G$12:$BS$12)),columW(AD15))),"")</f>
        <v/>
      </c>
      <c r="AE15" t="str">
        <f t="array" aca="1" ref="AE15" ca="1">IFERROR(INDEX($G$12:$BS$12,SMALL(IF($G$12:$BS$12&lt;&gt;"",COLUMN($G$12:$BS$12)),columW(AE15))),"")</f>
        <v/>
      </c>
      <c r="AF15" t="str">
        <f t="array" aca="1" ref="AF15" ca="1">IFERROR(INDEX($G$12:$BS$12,SMALL(IF($G$12:$BS$12&lt;&gt;"",COLUMN($G$12:$BS$12)),columW(AF15))),"")</f>
        <v/>
      </c>
      <c r="AG15" t="str">
        <f t="array" aca="1" ref="AG15" ca="1">IFERROR(INDEX($G$12:$BS$12,SMALL(IF($G$12:$BS$12&lt;&gt;"",COLUMN($G$12:$BS$12)),columW(AG15))),"")</f>
        <v/>
      </c>
      <c r="AH15" t="str">
        <f t="array" aca="1" ref="AH15" ca="1">IFERROR(INDEX($G$12:$BS$12,SMALL(IF($G$12:$BS$12&lt;&gt;"",COLUMN($G$12:$BS$12)),columW(AH15))),"")</f>
        <v/>
      </c>
      <c r="AI15" t="str">
        <f t="array" aca="1" ref="AI15" ca="1">IFERROR(INDEX($G$12:$BS$12,SMALL(IF($G$12:$BS$12&lt;&gt;"",COLUMN($G$12:$BS$12)),columW(AI15))),"")</f>
        <v/>
      </c>
      <c r="AJ15" t="str">
        <f t="array" aca="1" ref="AJ15" ca="1">IFERROR(INDEX($G$12:$BS$12,SMALL(IF($G$12:$BS$12&lt;&gt;"",COLUMN($G$12:$BS$12)),columW(AJ15))),"")</f>
        <v/>
      </c>
      <c r="AK15" t="str">
        <f t="array" aca="1" ref="AK15" ca="1">IFERROR(INDEX($G$12:$BS$12,SMALL(IF($G$12:$BS$12&lt;&gt;"",COLUMN($G$12:$BS$12)),columW(AK15))),"")</f>
        <v/>
      </c>
      <c r="AL15" t="str">
        <f t="array" aca="1" ref="AL15" ca="1">IFERROR(INDEX($G$12:$BS$12,SMALL(IF($G$12:$BS$12&lt;&gt;"",COLUMN($G$12:$BS$12)),columW(AL15))),"")</f>
        <v/>
      </c>
      <c r="AM15" t="str">
        <f t="array" aca="1" ref="AM15" ca="1">IFERROR(INDEX($G$12:$BS$12,SMALL(IF($G$12:$BS$12&lt;&gt;"",COLUMN($G$12:$BS$12)),columW(AM15))),"")</f>
        <v/>
      </c>
      <c r="AN15" t="str">
        <f t="array" aca="1" ref="AN15" ca="1">IFERROR(INDEX($G$12:$BS$12,SMALL(IF($G$12:$BS$12&lt;&gt;"",COLUMN($G$12:$BS$12)),columW(AN15))),"")</f>
        <v/>
      </c>
      <c r="AO15" t="str">
        <f t="array" aca="1" ref="AO15" ca="1">IFERROR(INDEX($G$12:$BS$12,SMALL(IF($G$12:$BS$12&lt;&gt;"",COLUMN($G$12:$BS$12)),columW(AO15))),"")</f>
        <v/>
      </c>
      <c r="AP15" t="str">
        <f t="array" aca="1" ref="AP15" ca="1">IFERROR(INDEX($G$12:$BS$12,SMALL(IF($G$12:$BS$12&lt;&gt;"",COLUMN($G$12:$BS$12)),columW(AP15))),"")</f>
        <v/>
      </c>
      <c r="AQ15" t="str">
        <f t="array" aca="1" ref="AQ15" ca="1">IFERROR(INDEX($G$12:$BS$12,SMALL(IF($G$12:$BS$12&lt;&gt;"",COLUMN($G$12:$BS$12)),columW(AQ15))),"")</f>
        <v/>
      </c>
      <c r="AR15" t="str">
        <f t="array" aca="1" ref="AR15" ca="1">IFERROR(INDEX($G$12:$BS$12,SMALL(IF($G$12:$BS$12&lt;&gt;"",COLUMN($G$12:$BS$12)),columW(AR15))),"")</f>
        <v/>
      </c>
      <c r="AS15" t="str">
        <f t="array" aca="1" ref="AS15" ca="1">IFERROR(INDEX($G$12:$BS$12,SMALL(IF($G$12:$BS$12&lt;&gt;"",COLUMN($G$12:$BS$12)),columW(AS15))),"")</f>
        <v/>
      </c>
      <c r="AT15" t="str">
        <f t="array" aca="1" ref="AT15" ca="1">IFERROR(INDEX($G$12:$BS$12,SMALL(IF($G$12:$BS$12&lt;&gt;"",COLUMN($G$12:$BS$12)),columW(AT15))),"")</f>
        <v/>
      </c>
      <c r="AU15" t="str">
        <f t="array" aca="1" ref="AU15" ca="1">IFERROR(INDEX($G$12:$BS$12,SMALL(IF($G$12:$BS$12&lt;&gt;"",COLUMN($G$12:$BS$12)),columW(AU15))),"")</f>
        <v/>
      </c>
      <c r="AV15" t="str">
        <f t="array" aca="1" ref="AV15" ca="1">IFERROR(INDEX($G$12:$BS$12,SMALL(IF($G$12:$BS$12&lt;&gt;"",COLUMN($G$12:$BS$12)),columW(AV15))),"")</f>
        <v/>
      </c>
      <c r="AW15" t="str">
        <f t="array" aca="1" ref="AW15" ca="1">IFERROR(INDEX($G$12:$BS$12,SMALL(IF($G$12:$BS$12&lt;&gt;"",COLUMN($G$12:$BS$12)),columW(AW15))),"")</f>
        <v/>
      </c>
      <c r="AX15" t="str">
        <f t="array" aca="1" ref="AX15" ca="1">IFERROR(INDEX($G$12:$BS$12,SMALL(IF($G$12:$BS$12&lt;&gt;"",COLUMN($G$12:$BS$12)),columW(AX15))),"")</f>
        <v/>
      </c>
      <c r="AY15" t="str">
        <f t="array" aca="1" ref="AY15" ca="1">IFERROR(INDEX($G$12:$BS$12,SMALL(IF($G$12:$BS$12&lt;&gt;"",COLUMN($G$12:$BS$12)),columW(AY15))),"")</f>
        <v/>
      </c>
      <c r="AZ15" t="str">
        <f t="array" aca="1" ref="AZ15" ca="1">IFERROR(INDEX($G$12:$BS$12,SMALL(IF($G$12:$BS$12&lt;&gt;"",COLUMN($G$12:$BS$12)),columW(AZ15))),"")</f>
        <v/>
      </c>
      <c r="BA15" t="str">
        <f t="array" aca="1" ref="BA15" ca="1">IFERROR(INDEX($G$12:$BS$12,SMALL(IF($G$12:$BS$12&lt;&gt;"",COLUMN($G$12:$BS$12)),columW(BA15))),"")</f>
        <v/>
      </c>
      <c r="BB15" t="str">
        <f t="array" aca="1" ref="BB15" ca="1">IFERROR(INDEX($G$12:$BS$12,SMALL(IF($G$12:$BS$12&lt;&gt;"",COLUMN($G$12:$BS$12)),columW(BB15))),"")</f>
        <v/>
      </c>
      <c r="BC15" t="str">
        <f t="array" aca="1" ref="BC15" ca="1">IFERROR(INDEX($G$12:$BS$12,SMALL(IF($G$12:$BS$12&lt;&gt;"",COLUMN($G$12:$BS$12)),columW(BC15))),"")</f>
        <v/>
      </c>
      <c r="BD15" t="str">
        <f t="array" aca="1" ref="BD15" ca="1">IFERROR(INDEX($G$12:$BS$12,SMALL(IF($G$12:$BS$12&lt;&gt;"",COLUMN($G$12:$BS$12)),columW(BD15))),"")</f>
        <v/>
      </c>
      <c r="BE15" t="str">
        <f t="array" aca="1" ref="BE15" ca="1">IFERROR(INDEX($G$12:$BS$12,SMALL(IF($G$12:$BS$12&lt;&gt;"",COLUMN($G$12:$BS$12)),columW(BE15))),"")</f>
        <v/>
      </c>
      <c r="BF15" t="str">
        <f t="array" aca="1" ref="BF15" ca="1">IFERROR(INDEX($G$12:$BS$12,SMALL(IF($G$12:$BS$12&lt;&gt;"",COLUMN($G$12:$BS$12)),columW(BF15))),"")</f>
        <v/>
      </c>
      <c r="BG15" t="str">
        <f t="array" aca="1" ref="BG15" ca="1">IFERROR(INDEX($G$12:$BS$12,SMALL(IF($G$12:$BS$12&lt;&gt;"",COLUMN($G$12:$BS$12)),columW(BG15))),"")</f>
        <v/>
      </c>
      <c r="BH15" t="str">
        <f t="array" aca="1" ref="BH15" ca="1">IFERROR(INDEX($G$12:$BS$12,SMALL(IF($G$12:$BS$12&lt;&gt;"",COLUMN($G$12:$BS$12)),columW(BH15))),"")</f>
        <v/>
      </c>
      <c r="BI15" t="str">
        <f t="array" aca="1" ref="BI15" ca="1">IFERROR(INDEX($G$12:$BS$12,SMALL(IF($G$12:$BS$12&lt;&gt;"",COLUMN($G$12:$BS$12)),columW(BI15))),"")</f>
        <v/>
      </c>
      <c r="BJ15" t="str">
        <f t="array" aca="1" ref="BJ15" ca="1">IFERROR(INDEX($G$12:$BS$12,SMALL(IF($G$12:$BS$12&lt;&gt;"",COLUMN($G$12:$BS$12)),columW(BJ15))),"")</f>
        <v/>
      </c>
      <c r="BK15" t="str">
        <f t="array" aca="1" ref="BK15" ca="1">IFERROR(INDEX($G$12:$BS$12,SMALL(IF($G$12:$BS$12&lt;&gt;"",COLUMN($G$12:$BS$12)),columW(BK15))),"")</f>
        <v/>
      </c>
      <c r="BL15" t="str">
        <f t="array" aca="1" ref="BL15" ca="1">IFERROR(INDEX($G$12:$BS$12,SMALL(IF($G$12:$BS$12&lt;&gt;"",COLUMN($G$12:$BS$12)),columW(BL15))),"")</f>
        <v/>
      </c>
      <c r="BM15" t="str">
        <f t="array" aca="1" ref="BM15" ca="1">IFERROR(INDEX($G$12:$BS$12,SMALL(IF($G$12:$BS$12&lt;&gt;"",COLUMN($G$12:$BS$12)),columW(BM15))),"")</f>
        <v/>
      </c>
      <c r="BN15" t="str">
        <f t="array" aca="1" ref="BN15" ca="1">IFERROR(INDEX($G$12:$BS$12,SMALL(IF($G$12:$BS$12&lt;&gt;"",COLUMN($G$12:$BS$12)),columW(BN15))),"")</f>
        <v/>
      </c>
      <c r="BO15" t="str">
        <f t="array" aca="1" ref="BO15" ca="1">IFERROR(INDEX($G$12:$BS$12,SMALL(IF($G$12:$BS$12&lt;&gt;"",COLUMN($G$12:$BS$12)),columW(BO15))),"")</f>
        <v/>
      </c>
      <c r="BP15" t="str">
        <f t="array" aca="1" ref="BP15" ca="1">IFERROR(INDEX($G$12:$BS$12,SMALL(IF($G$12:$BS$12&lt;&gt;"",COLUMN($G$12:$BS$12)),columW(BP15))),"")</f>
        <v/>
      </c>
      <c r="BQ15" t="str">
        <f t="array" aca="1" ref="BQ15" ca="1">IFERROR(INDEX($G$12:$BS$12,SMALL(IF($G$12:$BS$12&lt;&gt;"",COLUMN($G$12:$BS$12)),columW(BQ15))),"")</f>
        <v/>
      </c>
      <c r="BS15" t="str">
        <f t="array" aca="1" ref="BS15" ca="1">IFERROR(INDEX($G$12:$BS$12,SMALL(IF($G$12:$BS$12&lt;&gt;"",COLUMN($G$12:$BS$12)),columW(BS15))),"")</f>
        <v/>
      </c>
    </row>
    <row r="16" spans="1:75">
      <c r="G16" t="str">
        <f t="array" ref="G16">IFERROR(INDEX($G$12:$CH$12,SMALL(IF($G$12:$CH$12&lt;&gt;"",COLUMN($G$12:$CH$12)-COLUMN($G$12)+1),COLUMNS($G$12:G$12))),"")</f>
        <v/>
      </c>
      <c r="H16" t="str">
        <f t="array" ref="H16">IFERROR(INDEX($G$12:$CH$12,SMALL(IF($G$12:$CH$12&lt;&gt;"",COLUMN($G$12:$CH$12)-COLUMN($G$12)+1),COLUMNS($G$12:H$12))),"")</f>
        <v/>
      </c>
      <c r="I16" t="str">
        <f t="array" ref="I16">IFERROR(INDEX($G$12:$CH$12,SMALL(IF($G$12:$CH$12&lt;&gt;"",COLUMN($G$12:$CH$12)-COLUMN($G$12)+1),COLUMNS($G$12:I$12))),"")</f>
        <v/>
      </c>
      <c r="J16" t="str">
        <f t="array" ref="J16">IFERROR(INDEX($G$12:$CH$12,SMALL(IF($G$12:$CH$12&lt;&gt;"",COLUMN($G$12:$CH$12)-COLUMN($G$12)+1),COLUMNS($G$12:J$12))),"")</f>
        <v/>
      </c>
      <c r="K16" t="str">
        <f t="array" ref="K16">IFERROR(INDEX($G$12:$CH$12,SMALL(IF($G$12:$CH$12&lt;&gt;"",COLUMN($G$12:$CH$12)-COLUMN($G$12)+1),COLUMNS($G$12:K$12))),"")</f>
        <v/>
      </c>
      <c r="L16" t="str">
        <f t="array" ref="L16">IFERROR(INDEX($G$12:$CH$12,SMALL(IF($G$12:$CH$12&lt;&gt;"",COLUMN($G$12:$CH$12)-COLUMN($G$12)+1),COLUMNS($G$12:L$12))),"")</f>
        <v/>
      </c>
      <c r="M16" t="str">
        <f t="array" ref="M16">IFERROR(INDEX($G$12:$CH$12,SMALL(IF($G$12:$CH$12&lt;&gt;"",COLUMN($G$12:$CH$12)-COLUMN($G$12)+1),COLUMNS($G$12:M$12))),"")</f>
        <v/>
      </c>
      <c r="N16" t="str">
        <f t="array" ref="N16">IFERROR(INDEX($G$12:$CH$12,SMALL(IF($G$12:$CH$12&lt;&gt;"",COLUMN($G$12:$CH$12)-COLUMN($G$12)+1),COLUMNS($G$12:Q$12))),"")</f>
        <v/>
      </c>
      <c r="O16" t="str">
        <f t="array" ref="O16">IFERROR(INDEX($G$12:$CH$12,SMALL(IF($G$12:$CH$12&lt;&gt;"",COLUMN($G$12:$CH$12)-COLUMN($G$12)+1),COLUMNS($G$12:O$12))),"")</f>
        <v/>
      </c>
      <c r="P16" t="str">
        <f t="array" ref="P16">IFERROR(INDEX($G$12:$CH$12,SMALL(IF($G$12:$CH$12&lt;&gt;"",COLUMN($G$12:$CH$12)-COLUMN($G$12)+1),COLUMNS($G$12:P$12))),"")</f>
        <v/>
      </c>
      <c r="Q16" t="str">
        <f t="array" ref="Q16">IFERROR(INDEX($G$12:$CH$12,SMALL(IF($G$12:$CH$12&lt;&gt;"",COLUMN($G$12:$CH$12)-COLUMN($G$12)+1),COLUMNS($G$12:Q$12))),"")</f>
        <v/>
      </c>
      <c r="R16" t="str">
        <f t="array" ref="R16">IFERROR(INDEX($G$12:$CH$12,SMALL(IF($G$12:$CH$12&lt;&gt;"",COLUMN($G$12:$CH$12)-COLUMN($G$12)+1),COLUMNS($G$12:R$12))),"")</f>
        <v/>
      </c>
      <c r="S16" t="str">
        <f t="array" ref="S16">IFERROR(INDEX($G$12:$CH$12,SMALL(IF($G$12:$CH$12&lt;&gt;"",COLUMN($G$12:$CH$12)-COLUMN($G$12)+1),COLUMNS($G$12:S$12))),"")</f>
        <v/>
      </c>
      <c r="T16" t="str">
        <f t="array" ref="T16">IFERROR(INDEX($G$12:$CH$12,SMALL(IF($G$12:$CH$12&lt;&gt;"",COLUMN($G$12:$CH$12)-COLUMN($G$12)+1),COLUMNS($G$12:T$12))),"")</f>
        <v/>
      </c>
      <c r="U16" t="str">
        <f t="array" ref="U16">IFERROR(INDEX($G$12:$CH$12,SMALL(IF($G$12:$CH$12&lt;&gt;"",COLUMN($G$12:$CH$12)-COLUMN($G$12)+1),COLUMNS($G$12:U$12))),"")</f>
        <v/>
      </c>
      <c r="V16" t="str">
        <f t="array" ref="V16">IFERROR(INDEX($G$12:$CH$12,SMALL(IF($G$12:$CH$12&lt;&gt;"",COLUMN($G$12:$CH$12)-COLUMN($G$12)+1),COLUMNS($G$12:V$12))),"")</f>
        <v/>
      </c>
      <c r="W16" t="str">
        <f t="array" ref="W16">IFERROR(INDEX($G$12:$CH$12,SMALL(IF($G$12:$CH$12&lt;&gt;"",COLUMN($G$12:$CH$12)-COLUMN($G$12)+1),COLUMNS($G$12:W$12))),"")</f>
        <v/>
      </c>
      <c r="X16" t="str">
        <f t="array" ref="X16">IFERROR(INDEX($G$12:$CH$12,SMALL(IF($G$12:$CH$12&lt;&gt;"",COLUMN($G$12:$CH$12)-COLUMN($G$12)+1),COLUMNS($G$12:X$12))),"")</f>
        <v/>
      </c>
      <c r="Y16" t="str">
        <f t="array" ref="Y16">IFERROR(INDEX($G$12:$CH$12,SMALL(IF($G$12:$CH$12&lt;&gt;"",COLUMN($G$12:$CH$12)-COLUMN($G$12)+1),COLUMNS($G$12:Y$12))),"")</f>
        <v/>
      </c>
      <c r="Z16" t="str">
        <f t="array" ref="Z16">IFERROR(INDEX($G$12:$CH$12,SMALL(IF($G$12:$CH$12&lt;&gt;"",COLUMN($G$12:$CH$12)-COLUMN($G$12)+1),COLUMNS($G$12:Z$12))),"")</f>
        <v/>
      </c>
      <c r="AA16" t="str">
        <f t="array" ref="AA16">IFERROR(INDEX($G$12:$CH$12,SMALL(IF($G$12:$CH$12&lt;&gt;"",COLUMN($G$12:$CH$12)-COLUMN($G$12)+1),COLUMNS($G$12:AA$12))),"")</f>
        <v/>
      </c>
      <c r="AB16" t="str">
        <f t="array" ref="AB16">IFERROR(INDEX($G$12:$CH$12,SMALL(IF($G$12:$CH$12&lt;&gt;"",COLUMN($G$12:$CH$12)-COLUMN($G$12)+1),COLUMNS($G$12:AB$12))),"")</f>
        <v/>
      </c>
      <c r="AC16" t="str">
        <f t="array" ref="AC16">IFERROR(INDEX($G$12:$CH$12,SMALL(IF($G$12:$CH$12&lt;&gt;"",COLUMN($G$12:$CH$12)-COLUMN($G$12)+1),COLUMNS($G$12:AC$12))),"")</f>
        <v/>
      </c>
      <c r="AD16" t="str">
        <f t="array" ref="AD16">IFERROR(INDEX($G$12:$CH$12,SMALL(IF($G$12:$CH$12&lt;&gt;"",COLUMN($G$12:$CH$12)-COLUMN($G$12)+1),COLUMNS($G$12:AD$12))),"")</f>
        <v/>
      </c>
      <c r="AE16" t="str">
        <f t="array" ref="AE16">IFERROR(INDEX($G$12:$CH$12,SMALL(IF($G$12:$CH$12&lt;&gt;"",COLUMN($G$12:$CH$12)-COLUMN($G$12)+1),COLUMNS($G$12:AH$12))),"")</f>
        <v/>
      </c>
      <c r="AF16" t="str">
        <f t="array" ref="AF16">IFERROR(INDEX($G$12:$CH$12,SMALL(IF($G$12:$CH$12&lt;&gt;"",COLUMN($G$12:$CH$12)-COLUMN($G$12)+1),COLUMNS($G$12:AG$12))),"")</f>
        <v/>
      </c>
      <c r="AG16" t="str">
        <f t="array" ref="AG16">IFERROR(INDEX($G$12:$CH$12,SMALL(IF($G$12:$CH$12&lt;&gt;"",COLUMN($G$12:$CH$12)-COLUMN($G$12)+1),COLUMNS($G$12:AG$12))),"")</f>
        <v/>
      </c>
      <c r="AH16" t="str">
        <f t="array" ref="AH16">IFERROR(INDEX($G$12:$CH$12,SMALL(IF($G$12:$CH$12&lt;&gt;"",COLUMN($G$12:$CH$12)-COLUMN($G$12)+1),COLUMNS($G$12:AH$12))),"")</f>
        <v/>
      </c>
      <c r="AI16" t="str">
        <f t="array" ref="AI16">IFERROR(INDEX($G$12:$CH$12,SMALL(IF($G$12:$CH$12&lt;&gt;"",COLUMN($G$12:$CH$12)-COLUMN($G$12)+1),COLUMNS($G$12:AI$12))),"")</f>
        <v/>
      </c>
      <c r="AJ16" t="str">
        <f t="array" ref="AJ16">IFERROR(INDEX($G$12:$CH$12,SMALL(IF($G$12:$CH$12&lt;&gt;"",COLUMN($G$12:$CH$12)-COLUMN($G$12)+1),COLUMNS($G$12:AJ$12))),"")</f>
        <v/>
      </c>
      <c r="AK16" t="str">
        <f t="array" ref="AK16">IFERROR(INDEX($G$12:$CH$12,SMALL(IF($G$12:$CH$12&lt;&gt;"",COLUMN($G$12:$CH$12)-COLUMN($G$12)+1),COLUMNS($G$12:AK$12))),"")</f>
        <v/>
      </c>
      <c r="AL16" t="str">
        <f t="array" ref="AL16">IFERROR(INDEX($G$12:$CH$12,SMALL(IF($G$12:$CH$12&lt;&gt;"",COLUMN($G$12:$CH$12)-COLUMN($G$12)+1),COLUMNS($G$12:AL$12))),"")</f>
        <v/>
      </c>
      <c r="AM16" t="str">
        <f t="array" ref="AM16">IFERROR(INDEX($G$12:$CH$12,SMALL(IF($G$12:$CH$12&lt;&gt;"",COLUMN($G$12:$CH$12)-COLUMN($G$12)+1),COLUMNS($G$12:AM$12))),"")</f>
        <v/>
      </c>
      <c r="AN16" t="str">
        <f t="array" ref="AN16">IFERROR(INDEX($G$12:$CH$12,SMALL(IF($G$12:$CH$12&lt;&gt;"",COLUMN($G$12:$CH$12)-COLUMN($G$12)+1),COLUMNS($G$12:AN$12))),"")</f>
        <v/>
      </c>
      <c r="AO16" t="str">
        <f t="array" ref="AO16">IFERROR(INDEX($G$12:$CH$12,SMALL(IF($G$12:$CH$12&lt;&gt;"",COLUMN($G$12:$CH$12)-COLUMN($G$12)+1),COLUMNS($G$12:AO$12))),"")</f>
        <v/>
      </c>
      <c r="AP16" t="str">
        <f t="array" ref="AP16">IFERROR(INDEX($G$12:$CH$12,SMALL(IF($G$12:$CH$12&lt;&gt;"",COLUMN($G$12:$CH$12)-COLUMN($G$12)+1),COLUMNS($G$12:AP$12))),"")</f>
        <v/>
      </c>
      <c r="AQ16" t="str">
        <f t="array" ref="AQ16">IFERROR(INDEX($G$12:$CH$12,SMALL(IF($G$12:$CH$12&lt;&gt;"",COLUMN($G$12:$CH$12)-COLUMN($G$12)+1),COLUMNS($G$12:AQ$12))),"")</f>
        <v/>
      </c>
      <c r="AR16" t="str">
        <f t="array" ref="AR16">IFERROR(INDEX($G$12:$CH$12,SMALL(IF($G$12:$CH$12&lt;&gt;"",COLUMN($G$12:$CH$12)-COLUMN($G$12)+1),COLUMNS($G$12:AR$12))),"")</f>
        <v/>
      </c>
      <c r="AS16" t="str">
        <f t="array" ref="AS16">IFERROR(INDEX($G$12:$CH$12,SMALL(IF($G$12:$CH$12&lt;&gt;"",COLUMN($G$12:$CH$12)-COLUMN($G$12)+1),COLUMNS($G$12:AS$12))),"")</f>
        <v/>
      </c>
      <c r="AT16" t="str">
        <f t="array" ref="AT16">IFERROR(INDEX($G$12:$CH$12,SMALL(IF($G$12:$CH$12&lt;&gt;"",COLUMN($G$12:$CH$12)-COLUMN($G$12)+1),COLUMNS($G$12:AT$12))),"")</f>
        <v/>
      </c>
      <c r="AU16" t="str">
        <f t="array" ref="AU16">IFERROR(INDEX($G$12:$CH$12,SMALL(IF($G$12:$CH$12&lt;&gt;"",COLUMN($G$12:$CH$12)-COLUMN($G$12)+1),COLUMNS($G$12:AU$12))),"")</f>
        <v/>
      </c>
      <c r="AV16" t="str">
        <f t="array" ref="AV16">IFERROR(INDEX($G$12:$CH$12,SMALL(IF($G$12:$CH$12&lt;&gt;"",COLUMN($G$12:$CH$12)-COLUMN($G$12)+1),COLUMNS($G$12:AV$12))),"")</f>
        <v/>
      </c>
      <c r="AW16" t="str">
        <f t="array" ref="AW16">IFERROR(INDEX($G$12:$CH$12,SMALL(IF($G$12:$CH$12&lt;&gt;"",COLUMN($G$12:$CH$12)-COLUMN($G$12)+1),COLUMNS($G$12:AW$12))),"")</f>
        <v/>
      </c>
      <c r="AX16" t="str">
        <f t="array" ref="AX16">IFERROR(INDEX($G$12:$CH$12,SMALL(IF($G$12:$CH$12&lt;&gt;"",COLUMN($G$12:$CH$12)-COLUMN($G$12)+1),COLUMNS($G$12:AX$12))),"")</f>
        <v/>
      </c>
      <c r="AY16" t="str">
        <f t="array" ref="AY16">IFERROR(INDEX($G$12:$CH$12,SMALL(IF($G$12:$CH$12&lt;&gt;"",COLUMN($G$12:$CH$12)-COLUMN($G$12)+1),COLUMNS($G$12:AY$12))),"")</f>
        <v/>
      </c>
      <c r="AZ16" t="str">
        <f t="array" ref="AZ16">IFERROR(INDEX($G$12:$CH$12,SMALL(IF($G$12:$CH$12&lt;&gt;"",COLUMN($G$12:$CH$12)-COLUMN($G$12)+1),COLUMNS($G$12:AZ$12))),"")</f>
        <v/>
      </c>
      <c r="BA16" t="str">
        <f t="array" ref="BA16">IFERROR(INDEX($G$12:$CH$12,SMALL(IF($G$12:$CH$12&lt;&gt;"",COLUMN($G$12:$CH$12)-COLUMN($G$12)+1),COLUMNS($G$12:BA$12))),"")</f>
        <v/>
      </c>
      <c r="BB16" t="str">
        <f t="array" ref="BB16">IFERROR(INDEX($G$12:$CH$12,SMALL(IF($G$12:$CH$12&lt;&gt;"",COLUMN($G$12:$CH$12)-COLUMN($G$12)+1),COLUMNS($G$12:BB$12))),"")</f>
        <v/>
      </c>
      <c r="BC16" t="str">
        <f t="array" ref="BC16">IFERROR(INDEX($G$12:$CH$12,SMALL(IF($G$12:$CH$12&lt;&gt;"",COLUMN($G$12:$CH$12)-COLUMN($G$12)+1),COLUMNS($G$12:BC$12))),"")</f>
        <v/>
      </c>
      <c r="BD16" t="str">
        <f t="array" ref="BD16">IFERROR(INDEX($G$12:$CH$12,SMALL(IF($G$12:$CH$12&lt;&gt;"",COLUMN($G$12:$CH$12)-COLUMN($G$12)+1),COLUMNS($G$12:BD$12))),"")</f>
        <v/>
      </c>
      <c r="BE16" t="str">
        <f t="array" ref="BE16">IFERROR(INDEX($G$12:$CH$12,SMALL(IF($G$12:$CH$12&lt;&gt;"",COLUMN($G$12:$CH$12)-COLUMN($G$12)+1),COLUMNS($G$12:BE$12))),"")</f>
        <v/>
      </c>
      <c r="BF16" t="str">
        <f t="array" ref="BF16">IFERROR(INDEX($G$12:$CH$12,SMALL(IF($G$12:$CH$12&lt;&gt;"",COLUMN($G$12:$CH$12)-COLUMN($G$12)+1),COLUMNS($G$12:BF$12))),"")</f>
        <v/>
      </c>
      <c r="BG16" t="str">
        <f t="array" ref="BG16">IFERROR(INDEX($G$12:$CH$12,SMALL(IF($G$12:$CH$12&lt;&gt;"",COLUMN($G$12:$CH$12)-COLUMN($G$12)+1),COLUMNS($G$12:BG$12))),"")</f>
        <v/>
      </c>
      <c r="BH16" t="str">
        <f t="array" ref="BH16">IFERROR(INDEX($G$12:$CH$12,SMALL(IF($G$12:$CH$12&lt;&gt;"",COLUMN($G$12:$CH$12)-COLUMN($G$12)+1),COLUMNS($G$12:BH$12))),"")</f>
        <v/>
      </c>
      <c r="BI16" t="str">
        <f t="array" ref="BI16">IFERROR(INDEX($G$12:$CH$12,SMALL(IF($G$12:$CH$12&lt;&gt;"",COLUMN($G$12:$CH$12)-COLUMN($G$12)+1),COLUMNS($G$12:BI$12))),"")</f>
        <v/>
      </c>
      <c r="BJ16" t="str">
        <f t="array" ref="BJ16">IFERROR(INDEX($G$12:$CH$12,SMALL(IF($G$12:$CH$12&lt;&gt;"",COLUMN($G$12:$CH$12)-COLUMN($G$12)+1),COLUMNS($G$12:BJ$12))),"")</f>
        <v/>
      </c>
      <c r="BK16" t="str">
        <f t="array" ref="BK16">IFERROR(INDEX($G$12:$CH$12,SMALL(IF($G$12:$CH$12&lt;&gt;"",COLUMN($G$12:$CH$12)-COLUMN($G$12)+1),COLUMNS($G$12:BK$12))),"")</f>
        <v/>
      </c>
      <c r="BL16" t="str">
        <f t="array" ref="BL16">IFERROR(INDEX($G$12:$CH$12,SMALL(IF($G$12:$CH$12&lt;&gt;"",COLUMN($G$12:$CH$12)-COLUMN($G$12)+1),COLUMNS($G$12:BL$12))),"")</f>
        <v/>
      </c>
      <c r="BM16" t="str">
        <f t="array" ref="BM16">IFERROR(INDEX($G$12:$CH$12,SMALL(IF($G$12:$CH$12&lt;&gt;"",COLUMN($G$12:$CH$12)-COLUMN($G$12)+1),COLUMNS($G$12:BM$12))),"")</f>
        <v/>
      </c>
      <c r="BN16" t="str">
        <f t="array" ref="BN16">IFERROR(INDEX($G$12:$CH$12,SMALL(IF($G$12:$CH$12&lt;&gt;"",COLUMN($G$12:$CH$12)-COLUMN($G$12)+1),COLUMNS($G$12:BN$12))),"")</f>
        <v/>
      </c>
      <c r="BO16" t="str">
        <f t="array" ref="BO16">IFERROR(INDEX($G$12:$CH$12,SMALL(IF($G$12:$CH$12&lt;&gt;"",COLUMN($G$12:$CH$12)-COLUMN($G$12)+1),COLUMNS($G$12:BO$12))),"")</f>
        <v/>
      </c>
      <c r="BP16" t="str">
        <f t="array" ref="BP16">IFERROR(INDEX($G$12:$CH$12,SMALL(IF($G$12:$CH$12&lt;&gt;"",COLUMN($G$12:$CH$12)-COLUMN($G$12)+1),COLUMNS($G$12:BP$12))),"")</f>
        <v/>
      </c>
      <c r="BQ16" t="str">
        <f t="array" ref="BQ16">IFERROR(INDEX($G$12:$CH$12,SMALL(IF($G$12:$CH$12&lt;&gt;"",COLUMN($G$12:$CH$12)-COLUMN($G$12)+1),COLUMNS($G$12:BQ$12))),"")</f>
        <v/>
      </c>
      <c r="BS16" t="str">
        <f t="array" ref="BS16">IFERROR(INDEX($G$12:$CH$12,SMALL(IF($G$12:$CH$12&lt;&gt;"",COLUMN($G$12:$CH$12)-COLUMN($G$12)+1),COLUMNS($G$12:BS$12))),"")</f>
        <v/>
      </c>
    </row>
  </sheetData>
  <sheetProtection password="E217" sheet="1" objects="1" scenarios="1"/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 enableFormatConditionsCalculation="0"/>
  <dimension ref="A1:J88"/>
  <sheetViews>
    <sheetView workbookViewId="0">
      <selection activeCell="J19" sqref="J19"/>
    </sheetView>
  </sheetViews>
  <sheetFormatPr baseColWidth="10" defaultRowHeight="15" x14ac:dyDescent="0"/>
  <cols>
    <col min="1" max="1" width="14.6640625" customWidth="1"/>
    <col min="2" max="3" width="5.5" style="9" customWidth="1"/>
    <col min="4" max="4" width="12.1640625" style="10" bestFit="1" customWidth="1"/>
    <col min="5" max="6" width="5" style="9" customWidth="1"/>
    <col min="7" max="7" width="12.33203125" customWidth="1"/>
    <col min="8" max="8" width="5.33203125" customWidth="1"/>
    <col min="9" max="9" width="10.83203125" hidden="1" customWidth="1"/>
  </cols>
  <sheetData>
    <row r="1" spans="1:10" ht="20">
      <c r="A1" s="21">
        <f>PlanningSheet!B1</f>
        <v>0</v>
      </c>
      <c r="B1" s="22">
        <f>PlanningSheet!D1</f>
        <v>0</v>
      </c>
      <c r="C1" s="22"/>
      <c r="D1" s="20" t="str">
        <f>PlanningSheet!B3</f>
        <v>BA GEOL</v>
      </c>
      <c r="F1" s="38"/>
      <c r="G1" s="38">
        <f>PlanningSheet!B2</f>
        <v>0</v>
      </c>
    </row>
    <row r="2" spans="1:10" ht="20">
      <c r="B2" s="22"/>
      <c r="C2" s="22"/>
    </row>
    <row r="3" spans="1:10">
      <c r="A3" s="24" t="str">
        <f>IF(ISBLANK(PlanningSheet!A6),"",PlanningSheet!A6)</f>
        <v>2015-2016</v>
      </c>
      <c r="B3" s="25"/>
      <c r="C3" s="25"/>
      <c r="D3" s="28"/>
      <c r="E3" s="26"/>
      <c r="F3" s="26"/>
      <c r="G3" s="23"/>
      <c r="H3" s="27"/>
      <c r="I3" s="27"/>
    </row>
    <row r="4" spans="1:10">
      <c r="A4" s="30" t="str">
        <f>IF(ISBLANK(PlanningSheet!A8),"",PlanningSheet!A8)</f>
        <v>Fall</v>
      </c>
      <c r="B4" s="31"/>
      <c r="C4" s="31"/>
      <c r="D4" s="30" t="str">
        <f>IF(ISBLANK(PlanningSheet!A19),"",PlanningSheet!A19)</f>
        <v>Spring</v>
      </c>
      <c r="E4" s="37"/>
      <c r="F4" s="37"/>
      <c r="G4" s="30" t="str">
        <f>IF(ISBLANK(PlanningSheet!A30),"",PlanningSheet!A30)</f>
        <v>Summer</v>
      </c>
      <c r="H4" s="33"/>
      <c r="I4" s="34"/>
      <c r="J4" s="34"/>
    </row>
    <row r="5" spans="1:10">
      <c r="A5" s="34" t="str">
        <f>IF(ISBLANK(PlanningSheet!A9),"",PlanningSheet!A9)</f>
        <v>GEOL 150</v>
      </c>
      <c r="B5" s="34">
        <f>IF(ISBLANK(PlanningSheet!B9),"",PlanningSheet!B9)</f>
        <v>4</v>
      </c>
      <c r="C5" s="34"/>
      <c r="D5" s="34" t="str">
        <f>IF(ISBLANK(PlanningSheet!A20),"",PlanningSheet!A20)</f>
        <v>GEOL 152</v>
      </c>
      <c r="E5" s="34">
        <f>IF(ISBLANK(PlanningSheet!B20),"",PlanningSheet!B20)</f>
        <v>4</v>
      </c>
      <c r="F5" s="31"/>
      <c r="G5" s="30" t="str">
        <f>IF(ISBLANK(PlanningSheet!A31),"",PlanningSheet!A31)</f>
        <v/>
      </c>
      <c r="H5" s="30" t="str">
        <f>IF(ISBLANK(PlanningSheet!B31),"",PlanningSheet!B31)</f>
        <v/>
      </c>
      <c r="I5" s="34">
        <f>COUNTBLANK(A5:H5)</f>
        <v>4</v>
      </c>
      <c r="J5" s="34"/>
    </row>
    <row r="6" spans="1:10">
      <c r="A6" s="34" t="str">
        <f>IF(ISBLANK(PlanningSheet!A10),"",PlanningSheet!A10)</f>
        <v>MATH 166</v>
      </c>
      <c r="B6" s="34">
        <f>IF(ISBLANK(PlanningSheet!B10),"",PlanningSheet!B10)</f>
        <v>3</v>
      </c>
      <c r="C6" s="34"/>
      <c r="D6" s="34" t="str">
        <f>IF(ISBLANK(PlanningSheet!A21),"",PlanningSheet!A21)</f>
        <v>MATH 142</v>
      </c>
      <c r="E6" s="34">
        <f>IF(ISBLANK(PlanningSheet!B21),"",PlanningSheet!B21)</f>
        <v>3</v>
      </c>
      <c r="F6" s="36"/>
      <c r="G6" s="30" t="str">
        <f>IF(ISBLANK(PlanningSheet!A32),"",PlanningSheet!A32)</f>
        <v/>
      </c>
      <c r="H6" s="30" t="str">
        <f>IF(ISBLANK(PlanningSheet!B32),"",PlanningSheet!B32)</f>
        <v/>
      </c>
      <c r="I6" s="34">
        <f t="shared" ref="I6:I11" si="0">COUNTBLANK(A6:H6)</f>
        <v>4</v>
      </c>
      <c r="J6" s="34"/>
    </row>
    <row r="7" spans="1:10">
      <c r="A7" s="34" t="str">
        <f>IF(ISBLANK(PlanningSheet!A11),"",PlanningSheet!A11)</f>
        <v>CHEM 101</v>
      </c>
      <c r="B7" s="34">
        <f>IF(ISBLANK(PlanningSheet!B11),"",PlanningSheet!B11)</f>
        <v>3</v>
      </c>
      <c r="C7" s="34"/>
      <c r="D7" s="34" t="str">
        <f>IF(ISBLANK(PlanningSheet!A22),"",PlanningSheet!A22)</f>
        <v>COMM</v>
      </c>
      <c r="E7" s="34">
        <f>IF(ISBLANK(PlanningSheet!B22),"",PlanningSheet!B22)</f>
        <v>3</v>
      </c>
      <c r="F7" s="36"/>
      <c r="G7" s="30" t="str">
        <f>IF(ISBLANK(PlanningSheet!A33),"",PlanningSheet!A33)</f>
        <v/>
      </c>
      <c r="H7" s="30" t="str">
        <f>IF(ISBLANK(PlanningSheet!B33),"",PlanningSheet!B33)</f>
        <v/>
      </c>
      <c r="I7" s="34">
        <f t="shared" si="0"/>
        <v>4</v>
      </c>
      <c r="J7" s="34"/>
    </row>
    <row r="8" spans="1:10">
      <c r="A8" s="34" t="str">
        <f>IF(ISBLANK(PlanningSheet!A12),"",PlanningSheet!A12)</f>
        <v>CHEM 111</v>
      </c>
      <c r="B8" s="34">
        <f>IF(ISBLANK(PlanningSheet!B12),"",PlanningSheet!B12)</f>
        <v>1</v>
      </c>
      <c r="C8" s="34"/>
      <c r="D8" s="34" t="str">
        <f>IF(ISBLANK(PlanningSheet!A23),"",PlanningSheet!A23)</f>
        <v>CHEM 102</v>
      </c>
      <c r="E8" s="34">
        <f>IF(ISBLANK(PlanningSheet!B23),"",PlanningSheet!B23)</f>
        <v>3</v>
      </c>
      <c r="F8" s="36"/>
      <c r="G8" s="30" t="str">
        <f>IF(ISBLANK(PlanningSheet!A34),"",PlanningSheet!A34)</f>
        <v/>
      </c>
      <c r="H8" s="39">
        <f>IF(ISBLANK(PlanningSheet!B34),"",PlanningSheet!B34)</f>
        <v>0</v>
      </c>
      <c r="I8" s="34">
        <f t="shared" si="0"/>
        <v>3</v>
      </c>
      <c r="J8" s="34"/>
    </row>
    <row r="9" spans="1:10">
      <c r="A9" s="34" t="str">
        <f>IF(ISBLANK(PlanningSheet!A13),"",PlanningSheet!A13)</f>
        <v>ENGL 104</v>
      </c>
      <c r="B9" s="34">
        <f>IF(ISBLANK(PlanningSheet!B13),"",PlanningSheet!B13)</f>
        <v>3</v>
      </c>
      <c r="C9" s="34"/>
      <c r="D9" s="34" t="str">
        <f>IF(ISBLANK(PlanningSheet!A24),"",PlanningSheet!A24)</f>
        <v>CHEM 112</v>
      </c>
      <c r="E9" s="34">
        <f>IF(ISBLANK(PlanningSheet!B24),"",PlanningSheet!B24)</f>
        <v>1</v>
      </c>
      <c r="F9" s="36"/>
      <c r="G9" s="30"/>
      <c r="H9" s="30"/>
      <c r="I9" s="34">
        <f t="shared" si="0"/>
        <v>4</v>
      </c>
      <c r="J9" s="34"/>
    </row>
    <row r="10" spans="1:10">
      <c r="A10" s="34" t="str">
        <f>IF(ISBLANK(PlanningSheet!A14),"",PlanningSheet!A14)</f>
        <v>GEOL 180</v>
      </c>
      <c r="B10" s="34">
        <f>IF(ISBLANK(PlanningSheet!B14),"",PlanningSheet!B14)</f>
        <v>1</v>
      </c>
      <c r="C10" s="34"/>
      <c r="D10" s="34" t="str">
        <f>IF(ISBLANK(PlanningSheet!A25),"",PlanningSheet!A25)</f>
        <v/>
      </c>
      <c r="E10" s="34" t="str">
        <f>IF(ISBLANK(PlanningSheet!B25),"",PlanningSheet!B25)</f>
        <v/>
      </c>
      <c r="F10" s="36"/>
      <c r="G10" s="30"/>
      <c r="H10" s="30"/>
      <c r="I10" s="34">
        <f t="shared" si="0"/>
        <v>6</v>
      </c>
      <c r="J10" s="34"/>
    </row>
    <row r="11" spans="1:10" hidden="1">
      <c r="A11" s="34" t="str">
        <f>IF(ISBLANK(PlanningSheet!A15),"",PlanningSheet!A15)</f>
        <v/>
      </c>
      <c r="B11" s="34" t="str">
        <f>IF(ISBLANK(PlanningSheet!B15),"",PlanningSheet!B15)</f>
        <v/>
      </c>
      <c r="C11" s="36"/>
      <c r="D11" s="34" t="str">
        <f>IF(ISBLANK(PlanningSheet!A26),"",PlanningSheet!A26)</f>
        <v/>
      </c>
      <c r="E11" s="34" t="str">
        <f>IF(ISBLANK(PlanningSheet!B26),"",PlanningSheet!B26)</f>
        <v/>
      </c>
      <c r="F11" s="36"/>
      <c r="G11" s="30"/>
      <c r="H11" s="30"/>
      <c r="I11" s="34">
        <f t="shared" si="0"/>
        <v>8</v>
      </c>
      <c r="J11" s="34"/>
    </row>
    <row r="12" spans="1:10">
      <c r="A12" s="42" t="str">
        <f>IF(ISBLANK(PlanningSheet!A16),"",PlanningSheet!A16)</f>
        <v>total</v>
      </c>
      <c r="B12" s="42">
        <f>IF(ISBLANK(PlanningSheet!B16),"",PlanningSheet!B16)</f>
        <v>15</v>
      </c>
      <c r="C12" s="42"/>
      <c r="D12" s="42" t="str">
        <f>IF(ISBLANK(PlanningSheet!A27),"",PlanningSheet!A27)</f>
        <v>total</v>
      </c>
      <c r="E12" s="42">
        <f>IF(ISBLANK(PlanningSheet!B27),"",PlanningSheet!B27)</f>
        <v>14</v>
      </c>
      <c r="F12" s="36"/>
      <c r="G12" s="30"/>
      <c r="H12" s="30"/>
      <c r="I12" s="34"/>
      <c r="J12" s="34"/>
    </row>
    <row r="13" spans="1:10">
      <c r="A13" s="23"/>
      <c r="B13" s="26"/>
      <c r="C13" s="26"/>
    </row>
    <row r="14" spans="1:10" ht="18">
      <c r="A14" s="29" t="str">
        <f>IF(ISBLANK(PlanningSheet!A36),"",PlanningSheet!A36)</f>
        <v>2016-2017</v>
      </c>
      <c r="B14" s="31"/>
      <c r="C14" s="31"/>
      <c r="D14" s="32"/>
      <c r="E14" s="31"/>
      <c r="F14" s="31"/>
      <c r="G14" s="33"/>
      <c r="H14" s="34"/>
      <c r="I14" s="34"/>
    </row>
    <row r="15" spans="1:10" ht="18">
      <c r="A15" s="29" t="str">
        <f>IF(ISBLANK(PlanningSheet!A37),"",PlanningSheet!A37)</f>
        <v>Fall</v>
      </c>
      <c r="B15" s="29" t="str">
        <f>IF(ISBLANK(PlanningSheet!B37),"",PlanningSheet!B37)</f>
        <v/>
      </c>
      <c r="C15" s="33"/>
      <c r="D15" s="35" t="str">
        <f>IF(ISBLANK(PlanningSheet!A48),"",PlanningSheet!A48)</f>
        <v>Spring</v>
      </c>
      <c r="E15" s="36"/>
      <c r="F15" s="36"/>
      <c r="G15" s="30" t="str">
        <f>IF(ISBLANK(PlanningSheet!A59),"",PlanningSheet!A59)</f>
        <v>Summer</v>
      </c>
      <c r="H15" s="34"/>
      <c r="I15" s="34"/>
    </row>
    <row r="16" spans="1:10">
      <c r="A16" s="34" t="str">
        <f>IF(ISBLANK(PlanningSheet!A38),"",PlanningSheet!A38)</f>
        <v>GEOL 203</v>
      </c>
      <c r="B16" s="34">
        <f>IF(ISBLANK(PlanningSheet!B38),"",PlanningSheet!B38)</f>
        <v>4</v>
      </c>
      <c r="C16" s="34"/>
      <c r="D16" s="32" t="str">
        <f>IF(ISBLANK(PlanningSheet!A49),"",PlanningSheet!A49)</f>
        <v>GEOL 304</v>
      </c>
      <c r="E16" s="32">
        <f>IF(ISBLANK(PlanningSheet!B49),"",PlanningSheet!B49)</f>
        <v>4</v>
      </c>
      <c r="F16" s="30"/>
      <c r="G16" s="30" t="str">
        <f>IF(ISBLANK(PlanningSheet!A60),"",PlanningSheet!A60)</f>
        <v/>
      </c>
      <c r="H16" s="30" t="str">
        <f>IF(ISBLANK(PlanningSheet!B60),"",PlanningSheet!B60)</f>
        <v/>
      </c>
      <c r="I16" s="34">
        <f>COUNTBLANK(A16:H16)</f>
        <v>4</v>
      </c>
    </row>
    <row r="17" spans="1:9">
      <c r="A17" s="34" t="str">
        <f>IF(ISBLANK(PlanningSheet!A39),"",PlanningSheet!A39)</f>
        <v>GEOP 341</v>
      </c>
      <c r="B17" s="34">
        <f>IF(ISBLANK(PlanningSheet!B39),"",PlanningSheet!B39)</f>
        <v>3</v>
      </c>
      <c r="C17" s="34"/>
      <c r="D17" s="32" t="str">
        <f>IF(ISBLANK(PlanningSheet!A50),"",PlanningSheet!A50)</f>
        <v>GEOL 309</v>
      </c>
      <c r="E17" s="32">
        <f>IF(ISBLANK(PlanningSheet!B50),"",PlanningSheet!B50)</f>
        <v>3</v>
      </c>
      <c r="F17" s="30"/>
      <c r="G17" s="30" t="str">
        <f>IF(ISBLANK(PlanningSheet!A61),"",PlanningSheet!A61)</f>
        <v/>
      </c>
      <c r="H17" s="30" t="str">
        <f>IF(ISBLANK(PlanningSheet!B61),"",PlanningSheet!B61)</f>
        <v/>
      </c>
      <c r="I17" s="34">
        <f t="shared" ref="I17:I22" si="1">COUNTBLANK(A17:H17)</f>
        <v>4</v>
      </c>
    </row>
    <row r="18" spans="1:9">
      <c r="A18" s="34" t="str">
        <f>IF(ISBLANK(PlanningSheet!A40),"",PlanningSheet!A40)</f>
        <v>ELEC</v>
      </c>
      <c r="B18" s="34">
        <f>IF(ISBLANK(PlanningSheet!B40),"",PlanningSheet!B40)</f>
        <v>3</v>
      </c>
      <c r="C18" s="34"/>
      <c r="D18" s="32" t="str">
        <f>IF(ISBLANK(PlanningSheet!A51),"",PlanningSheet!A51)</f>
        <v>ELEC</v>
      </c>
      <c r="E18" s="32">
        <f>IF(ISBLANK(PlanningSheet!B51),"",PlanningSheet!B51)</f>
        <v>3</v>
      </c>
      <c r="F18" s="30"/>
      <c r="G18" s="30" t="str">
        <f>IF(ISBLANK(PlanningSheet!A62),"",PlanningSheet!A62)</f>
        <v/>
      </c>
      <c r="H18" s="30" t="str">
        <f>IF(ISBLANK(PlanningSheet!B62),"",PlanningSheet!B62)</f>
        <v/>
      </c>
      <c r="I18" s="34">
        <f t="shared" si="1"/>
        <v>4</v>
      </c>
    </row>
    <row r="19" spans="1:9">
      <c r="A19" s="34" t="str">
        <f>IF(ISBLANK(PlanningSheet!A41),"",PlanningSheet!A41)</f>
        <v>PHYS 201</v>
      </c>
      <c r="B19" s="34">
        <f>IF(ISBLANK(PlanningSheet!B41),"",PlanningSheet!B41)</f>
        <v>4</v>
      </c>
      <c r="C19" s="34"/>
      <c r="D19" s="32" t="str">
        <f>IF(ISBLANK(PlanningSheet!A52),"",PlanningSheet!A52)</f>
        <v>PHYS 202</v>
      </c>
      <c r="E19" s="32">
        <f>IF(ISBLANK(PlanningSheet!B52),"",PlanningSheet!B52)</f>
        <v>4</v>
      </c>
      <c r="F19" s="36"/>
      <c r="G19" s="30" t="str">
        <f>IF(ISBLANK(PlanningSheet!A63),"",PlanningSheet!A63)</f>
        <v/>
      </c>
      <c r="H19" s="39">
        <f>IF(ISBLANK(PlanningSheet!B63),"",PlanningSheet!B63)</f>
        <v>0</v>
      </c>
      <c r="I19" s="34">
        <f t="shared" si="1"/>
        <v>3</v>
      </c>
    </row>
    <row r="20" spans="1:9" hidden="1">
      <c r="A20" s="34" t="str">
        <f>IF(ISBLANK(PlanningSheet!A42),"",PlanningSheet!A42)</f>
        <v/>
      </c>
      <c r="B20" s="34" t="str">
        <f>IF(ISBLANK(PlanningSheet!B42),"",PlanningSheet!B42)</f>
        <v/>
      </c>
      <c r="C20" s="34"/>
      <c r="D20" s="32" t="str">
        <f>IF(ISBLANK(PlanningSheet!A53),"",PlanningSheet!A53)</f>
        <v/>
      </c>
      <c r="E20" s="32" t="str">
        <f>IF(ISBLANK(PlanningSheet!B53),"",PlanningSheet!B53)</f>
        <v/>
      </c>
      <c r="F20" s="36"/>
      <c r="G20" s="34"/>
      <c r="H20" s="34"/>
      <c r="I20" s="34">
        <f t="shared" si="1"/>
        <v>8</v>
      </c>
    </row>
    <row r="21" spans="1:9" hidden="1">
      <c r="A21" s="34" t="str">
        <f>IF(ISBLANK(PlanningSheet!A43),"",PlanningSheet!A43)</f>
        <v/>
      </c>
      <c r="B21" s="34" t="str">
        <f>IF(ISBLANK(PlanningSheet!B43),"",PlanningSheet!B43)</f>
        <v/>
      </c>
      <c r="C21" s="34"/>
      <c r="D21" s="32" t="str">
        <f>IF(ISBLANK(PlanningSheet!A54),"",PlanningSheet!A54)</f>
        <v/>
      </c>
      <c r="E21" s="32" t="str">
        <f>IF(ISBLANK(PlanningSheet!B54),"",PlanningSheet!B54)</f>
        <v/>
      </c>
      <c r="F21" s="31"/>
      <c r="G21" s="34"/>
      <c r="H21" s="34"/>
      <c r="I21" s="34">
        <f t="shared" si="1"/>
        <v>8</v>
      </c>
    </row>
    <row r="22" spans="1:9" hidden="1">
      <c r="A22" s="34" t="str">
        <f>IF(ISBLANK(PlanningSheet!A44),"",PlanningSheet!A44)</f>
        <v/>
      </c>
      <c r="B22" s="34" t="str">
        <f>IF(ISBLANK(PlanningSheet!B44),"",PlanningSheet!B44)</f>
        <v/>
      </c>
      <c r="C22" s="34"/>
      <c r="D22" s="32" t="str">
        <f>IF(ISBLANK(PlanningSheet!A55),"",PlanningSheet!A55)</f>
        <v/>
      </c>
      <c r="E22" s="32" t="str">
        <f>IF(ISBLANK(PlanningSheet!B55),"",PlanningSheet!B55)</f>
        <v/>
      </c>
      <c r="F22" s="31"/>
      <c r="G22" s="34"/>
      <c r="H22" s="34"/>
      <c r="I22" s="34">
        <f t="shared" si="1"/>
        <v>8</v>
      </c>
    </row>
    <row r="23" spans="1:9">
      <c r="A23" s="42" t="str">
        <f>IF(ISBLANK(PlanningSheet!A45),"",PlanningSheet!A45)</f>
        <v>total</v>
      </c>
      <c r="B23" s="42">
        <f>IF(ISBLANK(PlanningSheet!B45),"",PlanningSheet!B45)</f>
        <v>14</v>
      </c>
      <c r="C23" s="42"/>
      <c r="D23" s="43" t="str">
        <f>IF(ISBLANK(PlanningSheet!A56),"",PlanningSheet!A56)</f>
        <v>total</v>
      </c>
      <c r="E23" s="43">
        <f>IF(ISBLANK(PlanningSheet!B56),"",PlanningSheet!B56)</f>
        <v>14</v>
      </c>
      <c r="F23" s="26"/>
      <c r="G23" s="40"/>
      <c r="H23" s="40"/>
      <c r="I23" s="27"/>
    </row>
    <row r="24" spans="1:9">
      <c r="A24" s="23"/>
      <c r="B24" s="26"/>
      <c r="C24" s="26"/>
      <c r="E24" s="26"/>
      <c r="F24" s="26"/>
      <c r="G24" s="23"/>
    </row>
    <row r="25" spans="1:9" ht="18">
      <c r="A25" s="29" t="str">
        <f>IF(ISBLANK(PlanningSheet!A65),"",PlanningSheet!A65)</f>
        <v>2017-2018</v>
      </c>
      <c r="B25" s="31"/>
      <c r="C25" s="31"/>
      <c r="D25" s="35" t="str">
        <f>IF(ISBLANK(PlanningSheet!C47),"",PlanningSheet!C47)</f>
        <v/>
      </c>
      <c r="E25" s="31"/>
      <c r="F25" s="31"/>
      <c r="G25" s="30" t="str">
        <f>IF(ISBLANK(PlanningSheet!E47),"",PlanningSheet!E47)</f>
        <v/>
      </c>
      <c r="H25" s="34"/>
      <c r="I25" s="34"/>
    </row>
    <row r="26" spans="1:9" ht="18">
      <c r="A26" s="29" t="str">
        <f>IF(ISBLANK(PlanningSheet!A66),"",PlanningSheet!A66)</f>
        <v>Fall</v>
      </c>
      <c r="B26" s="29" t="str">
        <f>IF(ISBLANK(PlanningSheet!B66),"",PlanningSheet!B66)</f>
        <v/>
      </c>
      <c r="C26" s="30"/>
      <c r="D26" s="35" t="str">
        <f>IF(ISBLANK(PlanningSheet!A77),"",PlanningSheet!A77)</f>
        <v>Spring</v>
      </c>
      <c r="E26" s="31"/>
      <c r="F26" s="31"/>
      <c r="G26" s="30" t="str">
        <f>IF(ISBLANK(PlanningSheet!A88),"",PlanningSheet!A88)</f>
        <v>Summer</v>
      </c>
      <c r="H26" s="34"/>
      <c r="I26" s="34"/>
    </row>
    <row r="27" spans="1:9">
      <c r="A27" s="34" t="str">
        <f>IF(ISBLANK(PlanningSheet!A67),"",PlanningSheet!A67)</f>
        <v>HIST 1</v>
      </c>
      <c r="B27" s="34">
        <f>IF(ISBLANK(PlanningSheet!B67),"",PlanningSheet!B67)</f>
        <v>3</v>
      </c>
      <c r="C27" s="34"/>
      <c r="D27" s="32" t="str">
        <f>IF(ISBLANK(PlanningSheet!A78),"",PlanningSheet!A78)</f>
        <v>GEOL 312</v>
      </c>
      <c r="E27" s="32">
        <f>IF(ISBLANK(PlanningSheet!B78),"",PlanningSheet!B78)</f>
        <v>4</v>
      </c>
      <c r="F27" s="34"/>
      <c r="G27" s="34" t="str">
        <f>IF(ISBLANK(PlanningSheet!A89),"",PlanningSheet!A89)</f>
        <v>GEOL 330</v>
      </c>
      <c r="H27" s="34">
        <f>IF(ISBLANK(PlanningSheet!B89),"",PlanningSheet!B89)</f>
        <v>3</v>
      </c>
      <c r="I27" s="34">
        <f>COUNTBLANK(A27:H27)</f>
        <v>2</v>
      </c>
    </row>
    <row r="28" spans="1:9">
      <c r="A28" s="34" t="str">
        <f>IF(ISBLANK(PlanningSheet!A68),"",PlanningSheet!A68)</f>
        <v>ELEC</v>
      </c>
      <c r="B28" s="34">
        <f>IF(ISBLANK(PlanningSheet!B68),"",PlanningSheet!B68)</f>
        <v>3</v>
      </c>
      <c r="C28" s="34"/>
      <c r="D28" s="32" t="str">
        <f>IF(ISBLANK(PlanningSheet!A79),"",PlanningSheet!A79)</f>
        <v>GEOL 306</v>
      </c>
      <c r="E28" s="32">
        <f>IF(ISBLANK(PlanningSheet!B79),"",PlanningSheet!B79)</f>
        <v>4</v>
      </c>
      <c r="F28" s="34"/>
      <c r="G28" s="34" t="str">
        <f>IF(ISBLANK(PlanningSheet!A90),"",PlanningSheet!A90)</f>
        <v/>
      </c>
      <c r="H28" s="34" t="str">
        <f>IF(ISBLANK(PlanningSheet!B90),"",PlanningSheet!B90)</f>
        <v/>
      </c>
      <c r="I28" s="34">
        <f t="shared" ref="I28:I33" si="2">COUNTBLANK(A28:H28)</f>
        <v>4</v>
      </c>
    </row>
    <row r="29" spans="1:9">
      <c r="A29" s="34" t="str">
        <f>IF(ISBLANK(PlanningSheet!A69),"",PlanningSheet!A69)</f>
        <v>SOC-SCI</v>
      </c>
      <c r="B29" s="34">
        <f>IF(ISBLANK(PlanningSheet!B69),"",PlanningSheet!B69)</f>
        <v>3</v>
      </c>
      <c r="C29" s="34"/>
      <c r="D29" s="32" t="str">
        <f>IF(ISBLANK(PlanningSheet!A80),"",PlanningSheet!A80)</f>
        <v>GEOL 311</v>
      </c>
      <c r="E29" s="32">
        <f>IF(ISBLANK(PlanningSheet!B80),"",PlanningSheet!B80)</f>
        <v>1</v>
      </c>
      <c r="F29" s="34"/>
      <c r="G29" s="34" t="str">
        <f>IF(ISBLANK(PlanningSheet!A91),"",PlanningSheet!A91)</f>
        <v/>
      </c>
      <c r="H29" s="34" t="str">
        <f>IF(ISBLANK(PlanningSheet!B91),"",PlanningSheet!B91)</f>
        <v/>
      </c>
      <c r="I29" s="34">
        <f t="shared" si="2"/>
        <v>4</v>
      </c>
    </row>
    <row r="30" spans="1:9">
      <c r="A30" s="34" t="str">
        <f>IF(ISBLANK(PlanningSheet!A70),"",PlanningSheet!A70)</f>
        <v>ELEC</v>
      </c>
      <c r="B30" s="34">
        <f>IF(ISBLANK(PlanningSheet!B70),"",PlanningSheet!B70)</f>
        <v>3</v>
      </c>
      <c r="C30" s="34"/>
      <c r="D30" s="32" t="str">
        <f>IF(ISBLANK(PlanningSheet!A81),"",PlanningSheet!A81)</f>
        <v>ELEC</v>
      </c>
      <c r="E30" s="32">
        <f>IF(ISBLANK(PlanningSheet!B81),"",PlanningSheet!B81)</f>
        <v>4</v>
      </c>
      <c r="F30" s="36"/>
      <c r="G30" s="34" t="str">
        <f>IF(ISBLANK(PlanningSheet!A92),"",PlanningSheet!A92)</f>
        <v/>
      </c>
      <c r="H30" s="42">
        <f>IF(ISBLANK(PlanningSheet!B92),"",PlanningSheet!B92)</f>
        <v>3</v>
      </c>
      <c r="I30" s="34">
        <f t="shared" si="2"/>
        <v>3</v>
      </c>
    </row>
    <row r="31" spans="1:9" hidden="1">
      <c r="A31" s="34" t="str">
        <f>IF(ISBLANK(PlanningSheet!A71),"",PlanningSheet!A71)</f>
        <v>ELEC</v>
      </c>
      <c r="B31" s="34">
        <f>IF(ISBLANK(PlanningSheet!B71),"",PlanningSheet!B71)</f>
        <v>4</v>
      </c>
      <c r="C31" s="34"/>
      <c r="D31" s="32" t="str">
        <f>IF(ISBLANK(PlanningSheet!A82),"",PlanningSheet!A82)</f>
        <v>HIST 2</v>
      </c>
      <c r="E31" s="32">
        <f>IF(ISBLANK(PlanningSheet!B82),"",PlanningSheet!B82)</f>
        <v>3</v>
      </c>
      <c r="F31" s="36"/>
      <c r="G31" s="34"/>
      <c r="H31" s="34"/>
      <c r="I31" s="34">
        <f t="shared" si="2"/>
        <v>4</v>
      </c>
    </row>
    <row r="32" spans="1:9" hidden="1">
      <c r="A32" s="34" t="str">
        <f>IF(ISBLANK(PlanningSheet!A72),"",PlanningSheet!A72)</f>
        <v/>
      </c>
      <c r="B32" s="34" t="str">
        <f>IF(ISBLANK(PlanningSheet!B72),"",PlanningSheet!B72)</f>
        <v/>
      </c>
      <c r="C32" s="34"/>
      <c r="D32" s="32" t="str">
        <f>IF(ISBLANK(PlanningSheet!A83),"",PlanningSheet!A83)</f>
        <v/>
      </c>
      <c r="E32" s="32" t="str">
        <f>IF(ISBLANK(PlanningSheet!B83),"",PlanningSheet!B83)</f>
        <v/>
      </c>
      <c r="F32" s="36"/>
      <c r="G32" s="34"/>
      <c r="H32" s="34"/>
      <c r="I32" s="34">
        <f t="shared" si="2"/>
        <v>8</v>
      </c>
    </row>
    <row r="33" spans="1:9" hidden="1">
      <c r="A33" s="34" t="str">
        <f>IF(ISBLANK(PlanningSheet!A73),"",PlanningSheet!A73)</f>
        <v/>
      </c>
      <c r="B33" s="34" t="str">
        <f>IF(ISBLANK(PlanningSheet!B73),"",PlanningSheet!B73)</f>
        <v/>
      </c>
      <c r="C33" s="34"/>
      <c r="D33" s="32" t="str">
        <f>IF(ISBLANK(PlanningSheet!A84),"",PlanningSheet!A84)</f>
        <v/>
      </c>
      <c r="E33" s="32" t="str">
        <f>IF(ISBLANK(PlanningSheet!B84),"",PlanningSheet!B84)</f>
        <v/>
      </c>
      <c r="F33" s="36"/>
      <c r="G33" s="34"/>
      <c r="H33" s="34"/>
      <c r="I33" s="34">
        <f t="shared" si="2"/>
        <v>8</v>
      </c>
    </row>
    <row r="34" spans="1:9">
      <c r="A34" s="42" t="str">
        <f>IF(ISBLANK(PlanningSheet!A74),"",PlanningSheet!A74)</f>
        <v/>
      </c>
      <c r="B34" s="42">
        <f>IF(ISBLANK(PlanningSheet!B74),"",PlanningSheet!B74)</f>
        <v>16</v>
      </c>
      <c r="C34" s="42"/>
      <c r="D34" s="43" t="str">
        <f>IF(ISBLANK(PlanningSheet!A85),"",PlanningSheet!A85)</f>
        <v>total</v>
      </c>
      <c r="E34" s="43">
        <f>IF(ISBLANK(PlanningSheet!B85),"",PlanningSheet!B85)</f>
        <v>16</v>
      </c>
      <c r="F34" s="31"/>
      <c r="G34" s="41"/>
      <c r="H34" s="41"/>
      <c r="I34" s="34"/>
    </row>
    <row r="35" spans="1:9">
      <c r="A35" s="33"/>
      <c r="B35" s="31"/>
      <c r="C35" s="31"/>
      <c r="D35" s="32"/>
      <c r="E35" s="31"/>
      <c r="F35" s="31"/>
      <c r="G35" s="33"/>
      <c r="H35" s="34"/>
      <c r="I35" s="34"/>
    </row>
    <row r="36" spans="1:9" ht="18">
      <c r="A36" s="29" t="str">
        <f>IF(ISBLANK(PlanningSheet!A94),"",PlanningSheet!A94)</f>
        <v>2018-2019</v>
      </c>
      <c r="B36" s="31"/>
      <c r="C36" s="31"/>
      <c r="D36" s="32"/>
      <c r="E36" s="31"/>
      <c r="F36" s="31"/>
      <c r="G36" s="33"/>
      <c r="H36" s="34"/>
      <c r="I36" s="34"/>
    </row>
    <row r="37" spans="1:9" ht="18">
      <c r="A37" s="29" t="str">
        <f>IF(ISBLANK(PlanningSheet!A95),"",PlanningSheet!A95)</f>
        <v>Fall</v>
      </c>
      <c r="B37" s="31"/>
      <c r="C37" s="31"/>
      <c r="D37" s="35" t="str">
        <f>IF(ISBLANK(PlanningSheet!A106),"",PlanningSheet!A106)</f>
        <v>Spring</v>
      </c>
      <c r="E37" s="31"/>
      <c r="F37" s="31"/>
      <c r="G37" s="30" t="str">
        <f>IF(ISBLANK(PlanningSheet!A117),"",PlanningSheet!A117)</f>
        <v>Summer</v>
      </c>
      <c r="H37" s="34"/>
      <c r="I37" s="34">
        <f t="shared" ref="I37:I44" si="3">COUNTBLANK(A37:H37)</f>
        <v>5</v>
      </c>
    </row>
    <row r="38" spans="1:9">
      <c r="A38" s="34" t="str">
        <f>IF(ISBLANK(PlanningSheet!A96),"",PlanningSheet!A96)</f>
        <v>ARTS</v>
      </c>
      <c r="B38" s="34">
        <f>IF(ISBLANK(PlanningSheet!B96),"",PlanningSheet!B96)</f>
        <v>3</v>
      </c>
      <c r="C38" s="34"/>
      <c r="D38" s="32" t="str">
        <f>IF(ISBLANK(PlanningSheet!A107),"",PlanningSheet!A107)</f>
        <v>ELEC</v>
      </c>
      <c r="E38" s="32">
        <f>IF(ISBLANK(PlanningSheet!B107),"",PlanningSheet!B107)</f>
        <v>3</v>
      </c>
      <c r="F38" s="34"/>
      <c r="G38" s="30" t="str">
        <f>IF(ISBLANK(PlanningSheet!A118),"",PlanningSheet!A118)</f>
        <v/>
      </c>
      <c r="H38" s="30" t="str">
        <f>IF(ISBLANK(PlanningSheet!B118),"",PlanningSheet!B118)</f>
        <v/>
      </c>
      <c r="I38" s="34">
        <f t="shared" si="3"/>
        <v>4</v>
      </c>
    </row>
    <row r="39" spans="1:9">
      <c r="A39" s="34" t="str">
        <f>IF(ISBLANK(PlanningSheet!A97),"",PlanningSheet!A97)</f>
        <v>ELEC</v>
      </c>
      <c r="B39" s="34">
        <f>IF(ISBLANK(PlanningSheet!B97),"",PlanningSheet!B97)</f>
        <v>4</v>
      </c>
      <c r="C39" s="34"/>
      <c r="D39" s="32" t="str">
        <f>IF(ISBLANK(PlanningSheet!A108),"",PlanningSheet!A108)</f>
        <v>POLS 207</v>
      </c>
      <c r="E39" s="32">
        <f>IF(ISBLANK(PlanningSheet!B108),"",PlanningSheet!B108)</f>
        <v>3</v>
      </c>
      <c r="F39" s="34"/>
      <c r="G39" s="30" t="str">
        <f>IF(ISBLANK(PlanningSheet!A119),"",PlanningSheet!A119)</f>
        <v/>
      </c>
      <c r="H39" s="30" t="str">
        <f>IF(ISBLANK(PlanningSheet!B119),"",PlanningSheet!B119)</f>
        <v/>
      </c>
      <c r="I39" s="34">
        <f t="shared" si="3"/>
        <v>4</v>
      </c>
    </row>
    <row r="40" spans="1:9">
      <c r="A40" s="34" t="str">
        <f>IF(ISBLANK(PlanningSheet!A98),"",PlanningSheet!A98)</f>
        <v>POLS 206</v>
      </c>
      <c r="B40" s="34">
        <f>IF(ISBLANK(PlanningSheet!B98),"",PlanningSheet!B98)</f>
        <v>3</v>
      </c>
      <c r="C40" s="34"/>
      <c r="D40" s="32" t="str">
        <f>IF(ISBLANK(PlanningSheet!A109),"",PlanningSheet!A109)</f>
        <v>LANG</v>
      </c>
      <c r="E40" s="32">
        <f>IF(ISBLANK(PlanningSheet!B109),"",PlanningSheet!B109)</f>
        <v>3</v>
      </c>
      <c r="F40" s="34"/>
      <c r="G40" s="30" t="str">
        <f>IF(ISBLANK(PlanningSheet!A120),"",PlanningSheet!A120)</f>
        <v/>
      </c>
      <c r="H40" s="30" t="str">
        <f>IF(ISBLANK(PlanningSheet!B120),"",PlanningSheet!B120)</f>
        <v/>
      </c>
      <c r="I40" s="34">
        <f t="shared" si="3"/>
        <v>4</v>
      </c>
    </row>
    <row r="41" spans="1:9">
      <c r="A41" s="34" t="str">
        <f>IF(ISBLANK(PlanningSheet!A99),"",PlanningSheet!A99)</f>
        <v>ELEC</v>
      </c>
      <c r="B41" s="34">
        <f>IF(ISBLANK(PlanningSheet!B99),"",PlanningSheet!B99)</f>
        <v>3</v>
      </c>
      <c r="C41" s="34"/>
      <c r="D41" s="32" t="str">
        <f>IF(ISBLANK(PlanningSheet!A110),"",PlanningSheet!A110)</f>
        <v>ELEC</v>
      </c>
      <c r="E41" s="32">
        <f>IF(ISBLANK(PlanningSheet!B110),"",PlanningSheet!B110)</f>
        <v>3</v>
      </c>
      <c r="F41" s="36"/>
      <c r="G41" s="30" t="str">
        <f>IF(ISBLANK(PlanningSheet!A121),"",PlanningSheet!A121)</f>
        <v/>
      </c>
      <c r="H41" s="39">
        <f>IF(ISBLANK(PlanningSheet!B121),"",PlanningSheet!B121)</f>
        <v>0</v>
      </c>
      <c r="I41" s="34">
        <f t="shared" si="3"/>
        <v>3</v>
      </c>
    </row>
    <row r="42" spans="1:9">
      <c r="A42" s="34" t="str">
        <f>IF(ISBLANK(PlanningSheet!A100),"",PlanningSheet!A100)</f>
        <v>ELEC</v>
      </c>
      <c r="B42" s="34">
        <f>IF(ISBLANK(PlanningSheet!B100),"",PlanningSheet!B100)</f>
        <v>3</v>
      </c>
      <c r="C42" s="34"/>
      <c r="D42" s="32" t="str">
        <f>IF(ISBLANK(PlanningSheet!A111),"",PlanningSheet!A111)</f>
        <v/>
      </c>
      <c r="E42" s="32" t="str">
        <f>IF(ISBLANK(PlanningSheet!B111),"",PlanningSheet!B111)</f>
        <v/>
      </c>
      <c r="F42" s="36"/>
      <c r="G42" s="34"/>
      <c r="H42" s="34"/>
      <c r="I42" s="34">
        <f t="shared" si="3"/>
        <v>6</v>
      </c>
    </row>
    <row r="43" spans="1:9" hidden="1">
      <c r="A43" s="34" t="str">
        <f>IF(ISBLANK(PlanningSheet!A101),"",PlanningSheet!A101)</f>
        <v/>
      </c>
      <c r="B43" s="34" t="str">
        <f>IF(ISBLANK(PlanningSheet!B101),"",PlanningSheet!B101)</f>
        <v/>
      </c>
      <c r="C43" s="34"/>
      <c r="D43" s="32" t="str">
        <f>IF(ISBLANK(PlanningSheet!A112),"",PlanningSheet!A112)</f>
        <v/>
      </c>
      <c r="E43" s="32" t="str">
        <f>IF(ISBLANK(PlanningSheet!B112),"",PlanningSheet!B112)</f>
        <v/>
      </c>
      <c r="F43" s="36"/>
      <c r="G43" s="34"/>
      <c r="H43" s="34"/>
      <c r="I43" s="34">
        <f t="shared" si="3"/>
        <v>8</v>
      </c>
    </row>
    <row r="44" spans="1:9" hidden="1">
      <c r="A44" s="34" t="str">
        <f>IF(ISBLANK(PlanningSheet!A102),"",PlanningSheet!A102)</f>
        <v/>
      </c>
      <c r="B44" s="34" t="str">
        <f>IF(ISBLANK(PlanningSheet!B102),"",PlanningSheet!B102)</f>
        <v/>
      </c>
      <c r="C44" s="34"/>
      <c r="D44" s="32" t="str">
        <f>IF(ISBLANK(PlanningSheet!A113),"",PlanningSheet!A113)</f>
        <v/>
      </c>
      <c r="E44" s="32" t="str">
        <f>IF(ISBLANK(PlanningSheet!B113),"",PlanningSheet!B113)</f>
        <v/>
      </c>
      <c r="F44" s="36"/>
      <c r="G44" s="34"/>
      <c r="H44" s="34"/>
      <c r="I44" s="34">
        <f t="shared" si="3"/>
        <v>8</v>
      </c>
    </row>
    <row r="45" spans="1:9" s="23" customFormat="1">
      <c r="A45" s="42" t="str">
        <f>IF(ISBLANK(PlanningSheet!A103),"",PlanningSheet!A103)</f>
        <v>total</v>
      </c>
      <c r="B45" s="42">
        <f>IF(ISBLANK(PlanningSheet!B103),"",PlanningSheet!B103)</f>
        <v>16</v>
      </c>
      <c r="C45" s="42"/>
      <c r="D45" s="43" t="str">
        <f>IF(ISBLANK(PlanningSheet!A114),"",PlanningSheet!A114)</f>
        <v>total</v>
      </c>
      <c r="E45" s="43">
        <f>IF(ISBLANK(PlanningSheet!B114),"",PlanningSheet!B114)</f>
        <v>12</v>
      </c>
      <c r="F45" s="31"/>
      <c r="G45" s="41"/>
      <c r="H45" s="41"/>
      <c r="I45" s="33"/>
    </row>
    <row r="46" spans="1:9">
      <c r="A46" s="33"/>
      <c r="B46" s="31"/>
      <c r="C46" s="31"/>
      <c r="D46" s="32"/>
      <c r="E46" s="36"/>
      <c r="F46" s="36"/>
      <c r="G46" s="34"/>
      <c r="H46" s="34"/>
      <c r="I46" s="34"/>
    </row>
    <row r="47" spans="1:9" ht="18">
      <c r="A47" s="29" t="str">
        <f>IF(ISBLANK(PlanningSheet!A123),"",PlanningSheet!A123)</f>
        <v>2019-2020</v>
      </c>
      <c r="B47" s="31"/>
      <c r="C47" s="31"/>
      <c r="D47" s="32"/>
      <c r="E47" s="36"/>
      <c r="F47" s="36"/>
      <c r="G47" s="34"/>
      <c r="H47" s="34"/>
      <c r="I47" s="34"/>
    </row>
    <row r="48" spans="1:9" ht="18">
      <c r="A48" s="29" t="str">
        <f>IF(ISBLANK(PlanningSheet!A124),"",PlanningSheet!A124)</f>
        <v>Fall</v>
      </c>
      <c r="B48" s="31"/>
      <c r="C48" s="31"/>
      <c r="D48" s="35" t="str">
        <f>IF(ISBLANK(PlanningSheet!A134),"",PlanningSheet!A134)</f>
        <v>Spring</v>
      </c>
      <c r="E48" s="36"/>
      <c r="F48" s="36"/>
      <c r="G48" s="30" t="str">
        <f>IF(ISBLANK(PlanningSheet!A145),"",PlanningSheet!A145)</f>
        <v>Summer</v>
      </c>
      <c r="H48" s="34"/>
      <c r="I48" s="34"/>
    </row>
    <row r="49" spans="1:9" hidden="1">
      <c r="A49" s="34" t="str">
        <f>IF(ISBLANK(PlanningSheet!A125),"",PlanningSheet!A125)</f>
        <v/>
      </c>
      <c r="B49" s="34" t="str">
        <f>IF(ISBLANK(PlanningSheet!B125),"",PlanningSheet!B125)</f>
        <v/>
      </c>
      <c r="C49" s="34"/>
      <c r="D49" s="32" t="str">
        <f>IF(ISBLANK(PlanningSheet!A135),"",PlanningSheet!A135)</f>
        <v/>
      </c>
      <c r="E49" s="32" t="str">
        <f>IF(ISBLANK(PlanningSheet!B135),"",PlanningSheet!B135)</f>
        <v/>
      </c>
      <c r="F49" s="34"/>
      <c r="G49" s="34" t="str">
        <f>IF(ISBLANK(PlanningSheet!A146),"",PlanningSheet!A146)</f>
        <v/>
      </c>
      <c r="H49" s="34" t="str">
        <f>IF(ISBLANK(PlanningSheet!B146),"",PlanningSheet!B146)</f>
        <v/>
      </c>
      <c r="I49" s="34">
        <f t="shared" ref="I49:I55" si="4">COUNTBLANK(A50:H50)</f>
        <v>8</v>
      </c>
    </row>
    <row r="50" spans="1:9" s="27" customFormat="1" hidden="1">
      <c r="A50" s="34" t="str">
        <f>IF(ISBLANK(PlanningSheet!A126),"",PlanningSheet!A126)</f>
        <v/>
      </c>
      <c r="B50" s="34" t="str">
        <f>IF(ISBLANK(PlanningSheet!B126),"",PlanningSheet!B126)</f>
        <v/>
      </c>
      <c r="C50" s="34"/>
      <c r="D50" s="32" t="str">
        <f>IF(ISBLANK(PlanningSheet!A136),"",PlanningSheet!A136)</f>
        <v/>
      </c>
      <c r="E50" s="32" t="str">
        <f>IF(ISBLANK(PlanningSheet!B136),"",PlanningSheet!B136)</f>
        <v/>
      </c>
      <c r="F50" s="34"/>
      <c r="G50" s="34" t="str">
        <f>IF(ISBLANK(PlanningSheet!A147),"",PlanningSheet!A147)</f>
        <v/>
      </c>
      <c r="H50" s="34" t="str">
        <f>IF(ISBLANK(PlanningSheet!B147),"",PlanningSheet!B147)</f>
        <v/>
      </c>
      <c r="I50" s="34">
        <f t="shared" si="4"/>
        <v>8</v>
      </c>
    </row>
    <row r="51" spans="1:9" s="27" customFormat="1">
      <c r="A51" s="34" t="str">
        <f>IF(ISBLANK(PlanningSheet!A127),"",PlanningSheet!A127)</f>
        <v/>
      </c>
      <c r="B51" s="34" t="str">
        <f>IF(ISBLANK(PlanningSheet!B127),"",PlanningSheet!B127)</f>
        <v/>
      </c>
      <c r="C51" s="34"/>
      <c r="D51" s="32" t="str">
        <f>IF(ISBLANK(PlanningSheet!A137),"",PlanningSheet!A137)</f>
        <v/>
      </c>
      <c r="E51" s="32" t="str">
        <f>IF(ISBLANK(PlanningSheet!B137),"",PlanningSheet!B137)</f>
        <v/>
      </c>
      <c r="F51" s="34"/>
      <c r="G51" s="34" t="str">
        <f>IF(ISBLANK(PlanningSheet!A148),"",PlanningSheet!A148)</f>
        <v/>
      </c>
      <c r="H51" s="34" t="str">
        <f>IF(ISBLANK(PlanningSheet!B148),"",PlanningSheet!B148)</f>
        <v/>
      </c>
      <c r="I51" s="34">
        <f t="shared" si="4"/>
        <v>7</v>
      </c>
    </row>
    <row r="52" spans="1:9" s="27" customFormat="1" hidden="1">
      <c r="A52" s="34" t="str">
        <f>IF(ISBLANK(PlanningSheet!A128),"",PlanningSheet!A128)</f>
        <v/>
      </c>
      <c r="B52" s="34" t="str">
        <f>IF(ISBLANK(PlanningSheet!B128),"",PlanningSheet!B128)</f>
        <v/>
      </c>
      <c r="C52" s="34"/>
      <c r="D52" s="32" t="str">
        <f>IF(ISBLANK(PlanningSheet!A138),"",PlanningSheet!A138)</f>
        <v/>
      </c>
      <c r="E52" s="32" t="str">
        <f>IF(ISBLANK(PlanningSheet!B138),"",PlanningSheet!B138)</f>
        <v/>
      </c>
      <c r="F52" s="36"/>
      <c r="G52" s="34" t="str">
        <f>IF(ISBLANK(PlanningSheet!A149),"",PlanningSheet!A149)</f>
        <v/>
      </c>
      <c r="H52" s="42">
        <f>IF(ISBLANK(PlanningSheet!B149),"",PlanningSheet!B149)</f>
        <v>0</v>
      </c>
      <c r="I52" s="34">
        <f t="shared" si="4"/>
        <v>8</v>
      </c>
    </row>
    <row r="53" spans="1:9" s="27" customFormat="1" hidden="1">
      <c r="A53" s="34" t="str">
        <f>IF(ISBLANK(PlanningSheet!A129),"",PlanningSheet!A129)</f>
        <v/>
      </c>
      <c r="B53" s="34" t="str">
        <f>IF(ISBLANK(PlanningSheet!B129),"",PlanningSheet!B129)</f>
        <v/>
      </c>
      <c r="C53" s="34"/>
      <c r="D53" s="32" t="str">
        <f>IF(ISBLANK(PlanningSheet!A139),"",PlanningSheet!A139)</f>
        <v/>
      </c>
      <c r="E53" s="32" t="str">
        <f>IF(ISBLANK(PlanningSheet!B139),"",PlanningSheet!B139)</f>
        <v/>
      </c>
      <c r="F53" s="36"/>
      <c r="G53" s="34"/>
      <c r="H53" s="34"/>
      <c r="I53" s="34">
        <f t="shared" si="4"/>
        <v>8</v>
      </c>
    </row>
    <row r="54" spans="1:9" s="27" customFormat="1" hidden="1">
      <c r="A54" s="34" t="str">
        <f>IF(ISBLANK(PlanningSheet!A130),"",PlanningSheet!A130)</f>
        <v/>
      </c>
      <c r="B54" s="34" t="str">
        <f>IF(ISBLANK(PlanningSheet!B130),"",PlanningSheet!B130)</f>
        <v/>
      </c>
      <c r="C54" s="34"/>
      <c r="D54" s="32" t="str">
        <f>IF(ISBLANK(PlanningSheet!A140),"",PlanningSheet!A140)</f>
        <v/>
      </c>
      <c r="E54" s="32" t="str">
        <f>IF(ISBLANK(PlanningSheet!B140),"",PlanningSheet!B140)</f>
        <v/>
      </c>
      <c r="F54" s="36"/>
      <c r="G54" s="34"/>
      <c r="H54" s="34"/>
      <c r="I54" s="34">
        <f t="shared" si="4"/>
        <v>8</v>
      </c>
    </row>
    <row r="55" spans="1:9" s="27" customFormat="1">
      <c r="A55" s="34" t="str">
        <f>IF(ISBLANK(PlanningSheet!A131),"",PlanningSheet!A131)</f>
        <v/>
      </c>
      <c r="B55" s="34" t="str">
        <f>IF(ISBLANK(PlanningSheet!B131),"",PlanningSheet!B131)</f>
        <v/>
      </c>
      <c r="C55" s="34"/>
      <c r="D55" s="32" t="str">
        <f>IF(ISBLANK(PlanningSheet!A141),"",PlanningSheet!A141)</f>
        <v/>
      </c>
      <c r="E55" s="32" t="str">
        <f>IF(ISBLANK(PlanningSheet!B141),"",PlanningSheet!B141)</f>
        <v/>
      </c>
      <c r="F55" s="36"/>
      <c r="G55" s="34"/>
      <c r="H55" s="34"/>
      <c r="I55" s="33">
        <f t="shared" si="4"/>
        <v>4</v>
      </c>
    </row>
    <row r="56" spans="1:9" s="23" customFormat="1">
      <c r="A56" s="42" t="str">
        <f>IF(ISBLANK(PlanningSheet!A132),"",PlanningSheet!A132)</f>
        <v>total</v>
      </c>
      <c r="B56" s="42">
        <f>IF(ISBLANK(PlanningSheet!B132),"",PlanningSheet!B132)</f>
        <v>0</v>
      </c>
      <c r="C56" s="42"/>
      <c r="D56" s="43" t="str">
        <f>IF(ISBLANK(PlanningSheet!A142),"",PlanningSheet!A142)</f>
        <v>total</v>
      </c>
      <c r="E56" s="43">
        <f>IF(ISBLANK(PlanningSheet!B142),"",PlanningSheet!B142)</f>
        <v>0</v>
      </c>
      <c r="F56" s="36"/>
      <c r="G56" s="44"/>
      <c r="H56" s="44"/>
      <c r="I56" s="33"/>
    </row>
    <row r="57" spans="1:9" s="23" customFormat="1" ht="18">
      <c r="A57" s="29" t="str">
        <f>IF(ISBLANK(PlanningSheet!A133),"",PlanningSheet!A133)</f>
        <v/>
      </c>
      <c r="B57" s="29" t="str">
        <f>IF(ISBLANK(PlanningSheet!B133),"",PlanningSheet!B133)</f>
        <v/>
      </c>
      <c r="C57" s="41"/>
      <c r="D57" s="10"/>
      <c r="E57" s="9"/>
      <c r="F57" s="9"/>
      <c r="G57"/>
      <c r="H57"/>
      <c r="I57"/>
    </row>
    <row r="58" spans="1:9">
      <c r="A58" s="23"/>
      <c r="B58" s="26"/>
      <c r="C58" s="26"/>
      <c r="E58" s="26"/>
      <c r="F58" s="26"/>
      <c r="G58" s="23"/>
    </row>
    <row r="59" spans="1:9">
      <c r="A59" s="23"/>
      <c r="B59" s="26"/>
      <c r="C59" s="26"/>
    </row>
    <row r="60" spans="1:9">
      <c r="A60" s="23"/>
      <c r="B60" s="26"/>
      <c r="C60" s="26"/>
      <c r="E60" s="26"/>
      <c r="F60" s="26"/>
      <c r="G60" s="23"/>
    </row>
    <row r="61" spans="1:9">
      <c r="A61" s="24"/>
      <c r="B61" s="25"/>
      <c r="C61" s="25"/>
      <c r="E61" s="26"/>
      <c r="F61" s="26"/>
      <c r="G61" s="23"/>
    </row>
    <row r="62" spans="1:9">
      <c r="A62" s="24"/>
      <c r="B62" s="26"/>
      <c r="C62" s="26"/>
      <c r="E62" s="26"/>
      <c r="F62" s="26"/>
      <c r="G62" s="23"/>
    </row>
    <row r="63" spans="1:9">
      <c r="A63" s="23"/>
      <c r="B63" s="26"/>
      <c r="C63" s="26"/>
      <c r="E63" s="26"/>
      <c r="F63" s="26"/>
      <c r="G63" s="23"/>
    </row>
    <row r="64" spans="1:9">
      <c r="A64" s="23"/>
      <c r="B64" s="26"/>
      <c r="C64" s="26"/>
      <c r="E64" s="26"/>
      <c r="F64" s="26"/>
      <c r="G64" s="23"/>
    </row>
    <row r="65" spans="1:7">
      <c r="A65" s="23"/>
      <c r="B65" s="26"/>
      <c r="C65" s="26"/>
      <c r="E65" s="26"/>
      <c r="F65" s="26"/>
      <c r="G65" s="23"/>
    </row>
    <row r="66" spans="1:7">
      <c r="A66" s="23"/>
      <c r="B66" s="26"/>
      <c r="C66" s="26"/>
    </row>
    <row r="67" spans="1:7">
      <c r="A67" s="23"/>
      <c r="B67" s="26"/>
      <c r="C67" s="26"/>
    </row>
    <row r="68" spans="1:7">
      <c r="A68" s="23"/>
      <c r="B68" s="26"/>
      <c r="C68" s="26"/>
    </row>
    <row r="69" spans="1:7">
      <c r="A69" s="23"/>
      <c r="B69" s="26"/>
      <c r="C69" s="26"/>
    </row>
    <row r="70" spans="1:7">
      <c r="A70" s="23"/>
      <c r="B70" s="26"/>
      <c r="C70" s="26"/>
    </row>
    <row r="71" spans="1:7">
      <c r="A71" s="23"/>
      <c r="B71" s="26"/>
      <c r="C71" s="26"/>
    </row>
    <row r="72" spans="1:7">
      <c r="A72" s="23"/>
      <c r="B72" s="26"/>
      <c r="C72" s="26"/>
    </row>
    <row r="73" spans="1:7">
      <c r="A73" s="24"/>
      <c r="B73" s="26"/>
      <c r="C73" s="26"/>
    </row>
    <row r="74" spans="1:7">
      <c r="A74" s="23"/>
      <c r="B74" s="26"/>
      <c r="C74" s="26"/>
    </row>
    <row r="75" spans="1:7">
      <c r="A75" s="23"/>
      <c r="B75" s="26"/>
      <c r="C75" s="26"/>
    </row>
    <row r="76" spans="1:7">
      <c r="A76" s="23"/>
      <c r="B76" s="26"/>
      <c r="C76" s="26"/>
    </row>
    <row r="77" spans="1:7">
      <c r="A77" s="23"/>
      <c r="B77" s="26"/>
      <c r="C77" s="26"/>
    </row>
    <row r="78" spans="1:7">
      <c r="A78" s="23"/>
      <c r="B78" s="26"/>
      <c r="C78" s="26"/>
    </row>
    <row r="79" spans="1:7">
      <c r="A79" s="23"/>
      <c r="B79" s="26"/>
      <c r="C79" s="26"/>
    </row>
    <row r="80" spans="1:7">
      <c r="A80" s="24"/>
      <c r="B80" s="26"/>
      <c r="C80" s="26"/>
    </row>
    <row r="81" spans="1:3">
      <c r="A81" s="23"/>
      <c r="B81" s="26"/>
      <c r="C81" s="26"/>
    </row>
    <row r="82" spans="1:3">
      <c r="A82" s="23"/>
      <c r="B82" s="26"/>
      <c r="C82" s="26"/>
    </row>
    <row r="83" spans="1:3">
      <c r="A83" s="23"/>
      <c r="B83" s="26"/>
      <c r="C83" s="26"/>
    </row>
    <row r="84" spans="1:3">
      <c r="A84" s="23"/>
      <c r="B84" s="26"/>
      <c r="C84" s="26"/>
    </row>
    <row r="85" spans="1:3">
      <c r="A85" s="23"/>
      <c r="B85" s="26"/>
      <c r="C85" s="26"/>
    </row>
    <row r="86" spans="1:3">
      <c r="A86" s="23"/>
      <c r="B86" s="26"/>
      <c r="C86" s="26"/>
    </row>
    <row r="87" spans="1:3">
      <c r="A87" s="23"/>
      <c r="B87" s="26"/>
      <c r="C87" s="26"/>
    </row>
    <row r="88" spans="1:3">
      <c r="A88" s="23"/>
      <c r="B88" s="26"/>
      <c r="C88" s="26"/>
    </row>
  </sheetData>
  <sheetProtection password="E217" sheet="1" objects="1" scenarios="1"/>
  <autoFilter ref="A5:I57">
    <filterColumn colId="8">
      <filters blank="1">
        <filter val="2"/>
        <filter val="3"/>
        <filter val="4"/>
        <filter val="5"/>
        <filter val="6"/>
        <filter val="7"/>
      </filters>
    </filterColumn>
  </autoFilter>
  <phoneticPr fontId="12" type="noConversion"/>
  <pageMargins left="0.75" right="0.7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H11" sqref="H11"/>
    </sheetView>
  </sheetViews>
  <sheetFormatPr baseColWidth="10" defaultRowHeight="15" x14ac:dyDescent="0"/>
  <sheetData>
    <row r="3" spans="2:3" ht="25">
      <c r="B3" s="45" t="s">
        <v>81</v>
      </c>
    </row>
    <row r="4" spans="2:3" ht="25">
      <c r="B4" s="45"/>
      <c r="C4" s="57" t="s">
        <v>82</v>
      </c>
    </row>
    <row r="5" spans="2:3" ht="25">
      <c r="B5" s="45" t="s">
        <v>70</v>
      </c>
    </row>
    <row r="6" spans="2:3" ht="25">
      <c r="B6" s="45" t="s">
        <v>71</v>
      </c>
    </row>
    <row r="7" spans="2:3" ht="25">
      <c r="B7" s="45"/>
      <c r="C7" s="56" t="s">
        <v>72</v>
      </c>
    </row>
    <row r="8" spans="2:3" ht="25">
      <c r="B8" s="45" t="s">
        <v>80</v>
      </c>
    </row>
    <row r="9" spans="2:3" ht="25">
      <c r="B9" s="45"/>
      <c r="C9" s="56" t="s">
        <v>79</v>
      </c>
    </row>
    <row r="10" spans="2:3" ht="25">
      <c r="B10" s="45" t="s">
        <v>74</v>
      </c>
    </row>
    <row r="11" spans="2:3" ht="25">
      <c r="B11" s="45"/>
      <c r="C11" s="57" t="s">
        <v>73</v>
      </c>
    </row>
    <row r="12" spans="2:3" ht="20">
      <c r="C12" s="57" t="s">
        <v>75</v>
      </c>
    </row>
    <row r="13" spans="2:3" ht="20">
      <c r="C13" s="57" t="s">
        <v>76</v>
      </c>
    </row>
    <row r="14" spans="2:3" ht="20">
      <c r="C14" s="57" t="s">
        <v>86</v>
      </c>
    </row>
    <row r="15" spans="2:3" ht="25">
      <c r="B15" s="45" t="s">
        <v>91</v>
      </c>
      <c r="C15" s="57"/>
    </row>
    <row r="16" spans="2:3" ht="25">
      <c r="B16" s="45" t="s">
        <v>88</v>
      </c>
    </row>
    <row r="17" spans="2:3" ht="20">
      <c r="C17" s="57" t="s">
        <v>77</v>
      </c>
    </row>
    <row r="18" spans="2:3" ht="25">
      <c r="B18" s="45"/>
      <c r="C18" s="57" t="s">
        <v>78</v>
      </c>
    </row>
    <row r="19" spans="2:3" ht="25">
      <c r="B19" s="45" t="s">
        <v>89</v>
      </c>
    </row>
  </sheetData>
  <sheetProtection password="E217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PlanningSheet</vt:lpstr>
      <vt:lpstr>OfficeUse</vt:lpstr>
      <vt:lpstr>PrintOut</vt:lpstr>
      <vt:lpstr>INSTRUCTIONS</vt:lpstr>
    </vt:vector>
  </TitlesOfParts>
  <Company>Texas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Sparks</dc:creator>
  <cp:lastModifiedBy>David Sparks</cp:lastModifiedBy>
  <cp:lastPrinted>2017-03-03T17:23:57Z</cp:lastPrinted>
  <dcterms:created xsi:type="dcterms:W3CDTF">2017-03-02T16:43:17Z</dcterms:created>
  <dcterms:modified xsi:type="dcterms:W3CDTF">2017-10-09T16:41:06Z</dcterms:modified>
</cp:coreProperties>
</file>